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20376" yWindow="-60" windowWidth="16608" windowHeight="9432" firstSheet="4"/>
  </bookViews>
  <sheets>
    <sheet name="Page de garde" sheetId="26" r:id="rId1"/>
    <sheet name="1.Carte d'identité" sheetId="2" r:id="rId2"/>
    <sheet name="2.File active" sheetId="4" r:id="rId3"/>
    <sheet name="3.Services" sheetId="24" r:id="rId4"/>
    <sheet name="4.Organisation" sheetId="29" r:id="rId5"/>
    <sheet name="5.Satisfaction" sheetId="30" r:id="rId6"/>
    <sheet name="6.Coûts" sheetId="32" r:id="rId7"/>
    <sheet name="7.Rapport d'activité global" sheetId="10" r:id="rId8"/>
    <sheet name="8.Rapport des services" sheetId="11" r:id="rId9"/>
    <sheet name="onglet résultats intermédiaires" sheetId="15" state="hidden" r:id="rId10"/>
    <sheet name="9.Appréciations" sheetId="23" r:id="rId11"/>
    <sheet name="Liste" sheetId="28" state="hidden" r:id="rId12"/>
  </sheets>
  <externalReferences>
    <externalReference r:id="rId13"/>
  </externalReferences>
  <definedNames>
    <definedName name="_Toc529954454" localSheetId="3">'3.Services'!#REF!</definedName>
    <definedName name="_Toc529954454" localSheetId="4">'4.Organisation'!#REF!</definedName>
    <definedName name="_Toc529954454" localSheetId="6">'6.Coûts'!#REF!</definedName>
    <definedName name="_Toc529954454" localSheetId="9">'onglet résultats intermédiaires'!$C$54</definedName>
    <definedName name="_xlnm.Print_Titles" localSheetId="3">'3.Services'!$4:$4</definedName>
    <definedName name="_xlnm.Print_Area" localSheetId="1">'1.Carte d''identité'!$A$1:$H$62</definedName>
    <definedName name="_xlnm.Print_Area" localSheetId="2">'2.File active'!$A$1:$I$72</definedName>
    <definedName name="_xlnm.Print_Area" localSheetId="3">'3.Services'!$A$1:$L$221</definedName>
    <definedName name="_xlnm.Print_Area" localSheetId="4">'4.Organisation'!$A$1:$G$56</definedName>
    <definedName name="_xlnm.Print_Area" localSheetId="5">'5.Satisfaction'!$A$1:$F$49</definedName>
    <definedName name="_xlnm.Print_Area" localSheetId="6">'6.Coûts'!$A$1:$J$115</definedName>
    <definedName name="_xlnm.Print_Area" localSheetId="7">'7.Rapport d''activité global'!$A$1:$L$61</definedName>
    <definedName name="_xlnm.Print_Area" localSheetId="8">'8.Rapport des services'!$A$1:$E$49</definedName>
    <definedName name="_xlnm.Print_Area" localSheetId="10">'9.Appréciations'!$A$1:$H$46</definedName>
    <definedName name="_xlnm.Print_Area" localSheetId="9">'onglet résultats intermédiaires'!$A$1:$K$155</definedName>
    <definedName name="_xlnm.Print_Area" localSheetId="0">'Page de garde'!$A$1:$E$39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29" l="1"/>
  <c r="G25" i="29"/>
  <c r="G26" i="29"/>
  <c r="K47" i="10" s="1"/>
  <c r="G27" i="29"/>
  <c r="G28" i="29"/>
  <c r="G29" i="29"/>
  <c r="G30" i="29"/>
  <c r="G31" i="29"/>
  <c r="G32" i="29"/>
  <c r="G23" i="29"/>
  <c r="G8" i="29"/>
  <c r="G9" i="29"/>
  <c r="F47" i="10" s="1"/>
  <c r="G10" i="29"/>
  <c r="G11" i="29"/>
  <c r="G12" i="29"/>
  <c r="G13" i="29"/>
  <c r="G14" i="29"/>
  <c r="G15" i="29"/>
  <c r="G16" i="29"/>
  <c r="G17" i="29"/>
  <c r="G7" i="29"/>
  <c r="I108" i="32" l="1"/>
  <c r="I112" i="32" s="1"/>
  <c r="H108" i="32"/>
  <c r="G108" i="32"/>
  <c r="G112" i="32" s="1"/>
  <c r="F108" i="32"/>
  <c r="E108" i="32"/>
  <c r="E112" i="32" s="1"/>
  <c r="I96" i="32"/>
  <c r="H96" i="32"/>
  <c r="G96" i="32"/>
  <c r="F96" i="32"/>
  <c r="E96" i="32"/>
  <c r="G87" i="32"/>
  <c r="G86" i="32"/>
  <c r="G85" i="32"/>
  <c r="G84" i="32"/>
  <c r="G83" i="32"/>
  <c r="G82" i="32"/>
  <c r="G81" i="32"/>
  <c r="G79" i="32"/>
  <c r="G78" i="32"/>
  <c r="G77" i="32"/>
  <c r="G76" i="32"/>
  <c r="G75" i="32"/>
  <c r="G74" i="32"/>
  <c r="G73" i="32"/>
  <c r="G71" i="32"/>
  <c r="G70" i="32"/>
  <c r="G68" i="32"/>
  <c r="G67" i="32"/>
  <c r="G65" i="32"/>
  <c r="G64" i="32"/>
  <c r="G63" i="32"/>
  <c r="E52" i="32"/>
  <c r="G37" i="32"/>
  <c r="G54" i="32" s="1"/>
  <c r="H112" i="32" l="1"/>
  <c r="F112" i="32"/>
  <c r="J112" i="32" s="1"/>
  <c r="K60" i="10" l="1"/>
  <c r="K58" i="10"/>
  <c r="K56" i="10"/>
  <c r="K54" i="10"/>
  <c r="K52" i="10"/>
  <c r="I60" i="10"/>
  <c r="I58" i="10"/>
  <c r="I56" i="10"/>
  <c r="I54" i="10"/>
  <c r="I52" i="10"/>
  <c r="D52" i="10"/>
  <c r="I11" i="24" l="1"/>
  <c r="K11" i="24" l="1"/>
  <c r="I180" i="24"/>
  <c r="I179" i="24"/>
  <c r="I178" i="24"/>
  <c r="I177" i="24"/>
  <c r="I176" i="24"/>
  <c r="I175" i="24"/>
  <c r="I166" i="24"/>
  <c r="I165" i="24"/>
  <c r="I164" i="24"/>
  <c r="I163" i="24"/>
  <c r="I162" i="24"/>
  <c r="I161" i="24"/>
  <c r="I160" i="24"/>
  <c r="I159" i="24"/>
  <c r="I158" i="24"/>
  <c r="I149" i="24"/>
  <c r="I148" i="24"/>
  <c r="I147" i="24"/>
  <c r="I140" i="24"/>
  <c r="I139" i="24"/>
  <c r="I138" i="24"/>
  <c r="I137" i="24"/>
  <c r="I136" i="24"/>
  <c r="I135" i="24"/>
  <c r="I134" i="24"/>
  <c r="I133" i="24"/>
  <c r="I132" i="24"/>
  <c r="I131" i="24"/>
  <c r="I130" i="24"/>
  <c r="I129" i="24"/>
  <c r="I128" i="24"/>
  <c r="I119" i="24"/>
  <c r="I118" i="24"/>
  <c r="I117" i="24"/>
  <c r="I116" i="24"/>
  <c r="I115" i="24"/>
  <c r="I114" i="24"/>
  <c r="I113" i="24"/>
  <c r="I104" i="24"/>
  <c r="I103" i="24"/>
  <c r="I102" i="24"/>
  <c r="I93" i="24"/>
  <c r="I92" i="24"/>
  <c r="G95" i="24" s="1"/>
  <c r="I85" i="24"/>
  <c r="I84" i="24"/>
  <c r="I83" i="24"/>
  <c r="I82" i="24"/>
  <c r="I81" i="24"/>
  <c r="I72" i="24"/>
  <c r="I71" i="24"/>
  <c r="I70" i="24"/>
  <c r="I69" i="24"/>
  <c r="I62" i="24"/>
  <c r="I61" i="24"/>
  <c r="I60" i="24"/>
  <c r="I59" i="24"/>
  <c r="I58" i="24"/>
  <c r="I57" i="24"/>
  <c r="I56" i="24"/>
  <c r="I55" i="24"/>
  <c r="I54" i="24"/>
  <c r="I53" i="24"/>
  <c r="I52" i="24"/>
  <c r="I51" i="24"/>
  <c r="I41" i="24"/>
  <c r="I40" i="24"/>
  <c r="I39" i="24"/>
  <c r="I38" i="24"/>
  <c r="I37" i="24"/>
  <c r="I36" i="24"/>
  <c r="I35" i="24"/>
  <c r="I34" i="24"/>
  <c r="I12" i="24"/>
  <c r="I13" i="24"/>
  <c r="I14" i="24"/>
  <c r="I15" i="24"/>
  <c r="I16" i="24"/>
  <c r="I17" i="24"/>
  <c r="I18" i="24"/>
  <c r="I19" i="24"/>
  <c r="I20" i="24"/>
  <c r="I21" i="24"/>
  <c r="I22" i="24"/>
  <c r="I23" i="24"/>
  <c r="I24" i="24"/>
  <c r="I25" i="24"/>
  <c r="I26" i="24"/>
  <c r="G151" i="24" l="1"/>
  <c r="G28" i="24"/>
  <c r="F43" i="10"/>
  <c r="E28" i="10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17" i="4"/>
  <c r="E27" i="10"/>
  <c r="D54" i="10" l="1"/>
  <c r="D56" i="10" s="1"/>
  <c r="K180" i="24"/>
  <c r="K179" i="24"/>
  <c r="K178" i="24"/>
  <c r="K177" i="24"/>
  <c r="K176" i="24"/>
  <c r="K175" i="24"/>
  <c r="K166" i="24"/>
  <c r="K165" i="24"/>
  <c r="K164" i="24"/>
  <c r="K163" i="24"/>
  <c r="K162" i="24"/>
  <c r="K161" i="24"/>
  <c r="K160" i="24"/>
  <c r="K159" i="24"/>
  <c r="K158" i="24"/>
  <c r="G169" i="24" s="1"/>
  <c r="G168" i="24"/>
  <c r="K149" i="24"/>
  <c r="K148" i="24"/>
  <c r="K147" i="24"/>
  <c r="G152" i="24" s="1"/>
  <c r="K140" i="24"/>
  <c r="K139" i="24"/>
  <c r="K138" i="24"/>
  <c r="K137" i="24"/>
  <c r="K136" i="24"/>
  <c r="K135" i="24"/>
  <c r="K134" i="24"/>
  <c r="K133" i="24"/>
  <c r="K132" i="24"/>
  <c r="K130" i="24"/>
  <c r="K129" i="24"/>
  <c r="K128" i="24"/>
  <c r="K114" i="24"/>
  <c r="K115" i="24"/>
  <c r="K116" i="24"/>
  <c r="K117" i="24"/>
  <c r="G122" i="24" s="1"/>
  <c r="K118" i="24"/>
  <c r="K119" i="24"/>
  <c r="K113" i="24"/>
  <c r="K104" i="24"/>
  <c r="K103" i="24"/>
  <c r="K102" i="24"/>
  <c r="G106" i="24"/>
  <c r="K92" i="24"/>
  <c r="G96" i="24" s="1"/>
  <c r="K93" i="24"/>
  <c r="K82" i="24"/>
  <c r="K83" i="24"/>
  <c r="K84" i="24"/>
  <c r="K85" i="24"/>
  <c r="K81" i="24"/>
  <c r="G87" i="24"/>
  <c r="K70" i="24"/>
  <c r="K71" i="24"/>
  <c r="K72" i="24"/>
  <c r="K69" i="24"/>
  <c r="G74" i="24"/>
  <c r="K52" i="24"/>
  <c r="K53" i="24"/>
  <c r="K54" i="24"/>
  <c r="K55" i="24"/>
  <c r="K56" i="24"/>
  <c r="K57" i="24"/>
  <c r="K58" i="24"/>
  <c r="K59" i="24"/>
  <c r="K60" i="24"/>
  <c r="K61" i="24"/>
  <c r="K62" i="24"/>
  <c r="K51" i="24"/>
  <c r="G65" i="24" s="1"/>
  <c r="G64" i="24"/>
  <c r="K35" i="24"/>
  <c r="K36" i="24"/>
  <c r="K37" i="24"/>
  <c r="K38" i="24"/>
  <c r="K39" i="24"/>
  <c r="K40" i="24"/>
  <c r="K41" i="24"/>
  <c r="K34" i="24"/>
  <c r="K12" i="24"/>
  <c r="K13" i="24"/>
  <c r="K14" i="24"/>
  <c r="K15" i="24"/>
  <c r="K16" i="24"/>
  <c r="K17" i="24"/>
  <c r="K18" i="24"/>
  <c r="K19" i="24"/>
  <c r="K20" i="24"/>
  <c r="K21" i="24"/>
  <c r="K22" i="24"/>
  <c r="K23" i="24"/>
  <c r="K24" i="24"/>
  <c r="K25" i="24"/>
  <c r="K26" i="24"/>
  <c r="D38" i="10"/>
  <c r="D36" i="10"/>
  <c r="E30" i="10"/>
  <c r="E29" i="10"/>
  <c r="D24" i="10"/>
  <c r="E19" i="10"/>
  <c r="E18" i="10"/>
  <c r="E17" i="10"/>
  <c r="E16" i="10"/>
  <c r="E15" i="10"/>
  <c r="E14" i="10"/>
  <c r="D11" i="10"/>
  <c r="D7" i="10"/>
  <c r="G75" i="24" l="1"/>
  <c r="K43" i="10"/>
  <c r="G88" i="24"/>
  <c r="G107" i="24"/>
  <c r="G143" i="24"/>
  <c r="G44" i="24"/>
  <c r="G29" i="24"/>
  <c r="G182" i="24"/>
  <c r="G183" i="24" s="1"/>
  <c r="G121" i="24"/>
  <c r="G43" i="24"/>
  <c r="G142" i="24"/>
</calcChain>
</file>

<file path=xl/sharedStrings.xml><?xml version="1.0" encoding="utf-8"?>
<sst xmlns="http://schemas.openxmlformats.org/spreadsheetml/2006/main" count="538" uniqueCount="422">
  <si>
    <t>Fourniture d'un dispositif de téléassistance</t>
  </si>
  <si>
    <t>Expertise gériatrique</t>
  </si>
  <si>
    <t>Fourniture de protections</t>
  </si>
  <si>
    <t>Accompagnement à faire les courses</t>
  </si>
  <si>
    <t>Livraison des courses</t>
  </si>
  <si>
    <t>Accompagnement à confectionner les repas (à domicile)</t>
  </si>
  <si>
    <t>Production hors domicile des repas</t>
  </si>
  <si>
    <t>Livraison des repas</t>
  </si>
  <si>
    <t>Aide à la prise des repas</t>
  </si>
  <si>
    <t>Aide à l'entretien du linge</t>
  </si>
  <si>
    <t>Prestation de blanchissage du linge</t>
  </si>
  <si>
    <t>Prestation de ménage</t>
  </si>
  <si>
    <t>Petits travaux et maintenance</t>
  </si>
  <si>
    <t>Temps de compagnie</t>
  </si>
  <si>
    <t>Activités sociales et de loisirs à domicile</t>
  </si>
  <si>
    <t>Aide à l'utilisation des appareils (ex : tablettes, domotique) et techniques de communication</t>
  </si>
  <si>
    <t>Conciergerie et organisation d'autres services (coiffeur, esthéticienne,…)</t>
  </si>
  <si>
    <t>Transport lié à la participation à la vie sociale</t>
  </si>
  <si>
    <t>Education thérapeutique hors domicile</t>
  </si>
  <si>
    <t>Autres programmes d'accompagnement et de prévention (ESA,etc)</t>
  </si>
  <si>
    <t>Transport lié à l'éducation thérapeutique</t>
  </si>
  <si>
    <t>Hébergement temporaire</t>
  </si>
  <si>
    <t>Accueil de jour</t>
  </si>
  <si>
    <t>Accueil de nuit</t>
  </si>
  <si>
    <t>Garde à domicile de jour</t>
  </si>
  <si>
    <t>Garde à domicile de nuit</t>
  </si>
  <si>
    <t>Soutien en groupe de parole</t>
  </si>
  <si>
    <t xml:space="preserve">Soutien individuel </t>
  </si>
  <si>
    <t>Sessions d'information, de formation des aidants</t>
  </si>
  <si>
    <t xml:space="preserve">Préparation des médicaments </t>
  </si>
  <si>
    <t>Livraison des médicaments</t>
  </si>
  <si>
    <t>Fourniture de dispositifs médicaux (LPP)</t>
  </si>
  <si>
    <t>Transport lié à des prestations de soins, de maintien ou de développement des capacités fonctionnelles</t>
  </si>
  <si>
    <t>Fourniture de dispositfs de prévention des chutes</t>
  </si>
  <si>
    <t>Astreinte en 24/7</t>
  </si>
  <si>
    <t>Accueil temporaire d'urgence (chambre d'accueil)</t>
  </si>
  <si>
    <t>Evaluation des besoins d'accompagnement et définition du plan d'accompagnement</t>
  </si>
  <si>
    <t>Evaluation des besoins en soins et définition du plan de soins</t>
  </si>
  <si>
    <t>Définition du projet personnalisé</t>
  </si>
  <si>
    <t>Information et maintien du lien avec les médecins traitants et les paramédicaux de ville (kinésithérapeute, IDE libérale...)</t>
  </si>
  <si>
    <t>Information et maintien du lien avec les proches</t>
  </si>
  <si>
    <t>Organisation de la transition hôpital-ville – domicile</t>
  </si>
  <si>
    <t>Constitution et suivi des démarches administratives d'accès aux droits, aux soins et aux aides</t>
  </si>
  <si>
    <t>Mise à disposition des locaux et autres ressources pour gérer, manager et coopérer</t>
  </si>
  <si>
    <t>Animation du lien avec les médecins traitants</t>
  </si>
  <si>
    <t>Animation de la coopération territoriale</t>
  </si>
  <si>
    <t>Animation des relations avec les prestataires</t>
  </si>
  <si>
    <t>Gestion de l'archivage, gestion documentaire, etc.</t>
  </si>
  <si>
    <t xml:space="preserve">Rédaction du rapport d’activité </t>
  </si>
  <si>
    <t>Communication interne et externe</t>
  </si>
  <si>
    <t>Supervision des pratiques</t>
  </si>
  <si>
    <t>Coordination et analyse des pratiques, espace ressources et soutien aux personnels</t>
  </si>
  <si>
    <t>Mise en place et suivi des démarches d’amélioration continue de la qualité</t>
  </si>
  <si>
    <t>Gestion des ressources humaines (salaire, GPEC, formation, etc.)</t>
  </si>
  <si>
    <t>Gestion administrative</t>
  </si>
  <si>
    <t>Evaluation et actualisation régulière des plans de soins et d'accompagnement</t>
  </si>
  <si>
    <t>Fourniture du matériel pour sécuriser le domicile</t>
  </si>
  <si>
    <t>Suivi de la réalisation des travaux</t>
  </si>
  <si>
    <t xml:space="preserve">Constitution et suivi des démarches administratives inhérentes aux demandes d'aides </t>
  </si>
  <si>
    <t>Conseil du bénéficiaire dans la constitution de son dossier d'aides</t>
  </si>
  <si>
    <t>Aide au choix des prestataires</t>
  </si>
  <si>
    <t>Aide au choix des aménagements appropriés</t>
  </si>
  <si>
    <t>Evaluation des adaptations nécessaires du domicile</t>
  </si>
  <si>
    <t>Education thérapeutique à domicile</t>
  </si>
  <si>
    <t>Accès au restaurant de l'EHPAD</t>
  </si>
  <si>
    <t>Transmission des facteurs de risques détectés à la fonction de coordination</t>
  </si>
  <si>
    <t>Appels de convivialité</t>
  </si>
  <si>
    <t>Mettre en œuvre un plan d’accompagnement adapté aux besoins et ressources du bénéficiaire</t>
  </si>
  <si>
    <t xml:space="preserve">Le dispositif organise-t-il des sessions d’éducation thérapeutique ? </t>
  </si>
  <si>
    <t>Permettre la continuité du projet de vie du bénéficiaire</t>
  </si>
  <si>
    <t xml:space="preserve">Le dispositif propose-t-il des activités sociales et de loisirs ? </t>
  </si>
  <si>
    <t xml:space="preserve">Le dispositif propose-t-il un appui pratique aux bénéficiaires ? </t>
  </si>
  <si>
    <t>Proposer des services à destination des aidants</t>
  </si>
  <si>
    <t>Organiser et coordonner un plan de soins et d’accompagnement adaptés aux besoins du bénéficiaire</t>
  </si>
  <si>
    <t xml:space="preserve">Le dispositif coordonne-t-il les plans de soins et d’accompagnement des bénéficiaires ? </t>
  </si>
  <si>
    <t>Garantir un niveau de sécurité et de surveillance adapté</t>
  </si>
  <si>
    <t>Gérer les urgences</t>
  </si>
  <si>
    <t>Evaluer le logement du bénéficiaire</t>
  </si>
  <si>
    <t>Taux de couverture des services par le dispositif</t>
  </si>
  <si>
    <t>Producteur du service</t>
  </si>
  <si>
    <t xml:space="preserve">Délivrer une prise en charge soignante adaptée aux besoins du bénéficiaire </t>
  </si>
  <si>
    <t xml:space="preserve">Le dispositif propose-t-il la mise en œuvre du plan d’accompagnement ? </t>
  </si>
  <si>
    <t xml:space="preserve">Le dispositif propose-t-il des modalités d’accueil séquentiel ? </t>
  </si>
  <si>
    <t xml:space="preserve">Service obligatoire ? </t>
  </si>
  <si>
    <t>Service proposé par le dispositif ?</t>
  </si>
  <si>
    <t>Service inclus dans le contrat "dispositif - bénéficiaire" ?</t>
  </si>
  <si>
    <t>Taux de services produits par le dispositif</t>
  </si>
  <si>
    <t>Taux de services inclus dans le contrat "dispositif-bénéficiaire"</t>
  </si>
  <si>
    <t>Taux de services obligatoires dans l'offre de services du dispositif</t>
  </si>
  <si>
    <t>Information et maintien du lien avec les gestionnaires de cas du territoire (MAIA, CLIC, PTA...)</t>
  </si>
  <si>
    <t>Le dispositif aide-t-il le bénéficiaire dans ses démarches d’accès aux droits, aux soins et aux aides ?</t>
  </si>
  <si>
    <t>Assurer le pilotage du dispositif</t>
  </si>
  <si>
    <t>SERVICES</t>
  </si>
  <si>
    <t>Prestation</t>
  </si>
  <si>
    <t>* : les montants renseignés sont ceux avant déduction de l'APA à domicile</t>
  </si>
  <si>
    <t xml:space="preserve">Gestes au corps </t>
  </si>
  <si>
    <t>Gestion des repas</t>
  </si>
  <si>
    <t>Entretien du logement</t>
  </si>
  <si>
    <t>Accueil séquentiel de la personne en perte d'autonomie</t>
  </si>
  <si>
    <t>Santé au domicile</t>
  </si>
  <si>
    <t>Participation sociale</t>
  </si>
  <si>
    <t>Appui pratique</t>
  </si>
  <si>
    <t>Adaptation du logement</t>
  </si>
  <si>
    <t>Surveillance gériatrique</t>
  </si>
  <si>
    <t>Gestion des situations d'urgences</t>
  </si>
  <si>
    <t>Pilotage et support</t>
  </si>
  <si>
    <t>Participation sociale et appui pratique</t>
  </si>
  <si>
    <t xml:space="preserve">  Le dispositif mesure-t-il la satisfaction du bénéficiaire ?</t>
  </si>
  <si>
    <t>Le dispositif s’appuie-t-il sur des protocoles de prise en charge formalisés ?</t>
  </si>
  <si>
    <t>Quelles sont les situations couvertes par un protocole ?</t>
  </si>
  <si>
    <t>Le dispositif s’appuie-t-il sur des protocoles de transmissions d’informations formalisés ?</t>
  </si>
  <si>
    <t xml:space="preserve">Le dispositif mesure-t-il la qualité de vie du bénéficiaire ? </t>
  </si>
  <si>
    <t xml:space="preserve">  Le dispositif mesure-t-il la satisfaction de l'aidant ?</t>
  </si>
  <si>
    <t>Le dispositif mesure-t-il la qualité de vie de l'aidant ?</t>
  </si>
  <si>
    <t>Le dispositif mesure-t-il le niveau d'acceptabilité du dispositif par l'aidant ?</t>
  </si>
  <si>
    <t xml:space="preserve">  Le dispositif mesure-t-il la satisfaction des intervenants professionnels du dispositif ?</t>
  </si>
  <si>
    <t>Fin de vie</t>
  </si>
  <si>
    <t>Gestion des urgences à domicile</t>
  </si>
  <si>
    <t>Absence non-programmée de l’aidant</t>
  </si>
  <si>
    <t>Dégradation de l’état de santé</t>
  </si>
  <si>
    <t>Entre les intervenants</t>
  </si>
  <si>
    <t>Entre le dispositif et les aidants</t>
  </si>
  <si>
    <t>Entre les intervenants et la fonction de coordination</t>
  </si>
  <si>
    <t xml:space="preserve"> Le dispositif évalue-t-il l'amélioration ou le maintien de la qualité de vie du bénéficiaire ?</t>
  </si>
  <si>
    <t xml:space="preserve"> Le dispositif évalue-t-il l'amélioration ou le maintien de la qualité de vie de l'aidant ?</t>
  </si>
  <si>
    <t>Le dispositif mesure-t-il la qualité de vie au travail des intervenants professionnels du dispositif ?</t>
  </si>
  <si>
    <t>Gestes au corps (le jour de 6h à 21h)</t>
  </si>
  <si>
    <t>Gestes au corps (la nuit de 21h à 6h)</t>
  </si>
  <si>
    <t>Education thérapeutique et autres programmes d'accompagnement et de prévention</t>
  </si>
  <si>
    <t>Accompagnement de l'aidant</t>
  </si>
  <si>
    <t>Nombre d'heures d'accompagnement à la réalisation des actes de la vie quotidienne, hors plan d'aide APA réalisées</t>
  </si>
  <si>
    <t>Nombre de journées d'accueil de jour réalisées par les bénéficiaires du dispositif</t>
  </si>
  <si>
    <t>Nombre de nuitées réalisées par les bénéficiaires du dispositif (accueil de nuit)</t>
  </si>
  <si>
    <t>Accueil séquentiel</t>
  </si>
  <si>
    <t>Nombre de journées d'occupation de la chambre d'accueil d'urgence par les bénéficiaires du dispositif</t>
  </si>
  <si>
    <t xml:space="preserve">Quel est le niveau de recours aux services du dispositif ? </t>
  </si>
  <si>
    <t>Le dispositif délivre-t-il tout ou partie des soins prévus au plan de soins ?</t>
  </si>
  <si>
    <t/>
  </si>
  <si>
    <t>Les prestataires</t>
  </si>
  <si>
    <t xml:space="preserve">A quelle date le dispositif a-t-il été créé ? </t>
  </si>
  <si>
    <t xml:space="preserve">Quels sont les objectifs du dispositif ? A quels besoins le dispositif répond-t-il ? </t>
  </si>
  <si>
    <t xml:space="preserve">Quels sont les critères d'inclusion dans le dispositif ? </t>
  </si>
  <si>
    <t xml:space="preserve">Quels sont les critères d'exclusion dans le dispositif ? </t>
  </si>
  <si>
    <t xml:space="preserve">Quels sont les critères de sortie du dispositif ? </t>
  </si>
  <si>
    <t>Les cibles du dispositif</t>
  </si>
  <si>
    <t>Le modèle de tarification du dispositif</t>
  </si>
  <si>
    <t>Bénéficaires</t>
  </si>
  <si>
    <t xml:space="preserve">Présence d'un aidant </t>
  </si>
  <si>
    <t>Présence de troubles cognitifs</t>
  </si>
  <si>
    <t>Nombre de passages infirmiers hebdomadaires</t>
  </si>
  <si>
    <t>Niveau de dépendance
(GIR)</t>
  </si>
  <si>
    <t xml:space="preserve"> Quelles sont les relations couvertes par ces protocoles ?</t>
  </si>
  <si>
    <t>Le dispositif joue-t-il un rôle de guichet unique ?</t>
  </si>
  <si>
    <t xml:space="preserve">Les ressources humaines : </t>
  </si>
  <si>
    <t>Profils</t>
  </si>
  <si>
    <t>Nombre d'ETP</t>
  </si>
  <si>
    <t>Coût annuel de la prestation / de l'abonnement</t>
  </si>
  <si>
    <t>Unité d'œuvre</t>
  </si>
  <si>
    <t>Tarif de la prestation / de l'abonnement</t>
  </si>
  <si>
    <t>Repas au restaurant de l'EHPAD</t>
  </si>
  <si>
    <t xml:space="preserve">Prestation obligatoire ? </t>
  </si>
  <si>
    <t>Activités sociales et de loisirs hors du domicile (hors accueil de jour)</t>
  </si>
  <si>
    <t>Aide à la réalisation des actes de la vie quotidienne (hors plan d'aide APA)</t>
  </si>
  <si>
    <t>Coût total des ressources humaines du dispostiif</t>
  </si>
  <si>
    <t xml:space="preserve">Coûts du système d'information </t>
  </si>
  <si>
    <t xml:space="preserve"> Retour d’hospitalisation</t>
  </si>
  <si>
    <t>Education thérapeutique</t>
  </si>
  <si>
    <t>Evaluation, mise en place, actualisation et suivi du plan de soins et du plan d'accompagnement</t>
  </si>
  <si>
    <t>Evaluation, mise en place et suivi</t>
  </si>
  <si>
    <t xml:space="preserve">Le dispositif évalue-t-il l'amélioration ou le maintien de la qualité de vie au travail des intervenants professionnels ? </t>
  </si>
  <si>
    <t xml:space="preserve">Les objectifs du dispositif ont-ils évolué depuis sa création ? Si oui, de quelle manière ? </t>
  </si>
  <si>
    <t>Nombre d'évaluations des adaptations du logement réalisées</t>
  </si>
  <si>
    <t>Nombre de visites de surveillance réalisées à domicile</t>
  </si>
  <si>
    <t>Nombre d'appels de convivialité traités (entrants et sortants)</t>
  </si>
  <si>
    <t>Le portage du dispositif</t>
  </si>
  <si>
    <t>Les acteurs du dispositif</t>
  </si>
  <si>
    <t>Les objectifs du dispositif</t>
  </si>
  <si>
    <r>
      <rPr>
        <b/>
        <sz val="22"/>
        <color theme="1" tint="0.34998626667073579"/>
        <rFont val="Century Gothic"/>
        <family val="2"/>
      </rPr>
      <t>La nuit -</t>
    </r>
    <r>
      <rPr>
        <sz val="22"/>
        <color theme="1" tint="0.34998626667073579"/>
        <rFont val="Century Gothic"/>
        <family val="2"/>
      </rPr>
      <t xml:space="preserve"> Aide à la réalisation des actes de la vie quotidienne (hors aide à la prise des repas) (actes réalisés par l'auxiliaire de vie)</t>
    </r>
  </si>
  <si>
    <t>Assistance à la réalisation de téléconsultations médicales</t>
  </si>
  <si>
    <t>Organisation de staffs réguliers avec les intervenants salariés (revue des bénéficiaires de toute la file active)</t>
  </si>
  <si>
    <t>Organisation de staffs réguliers avec les intervenants prestataires</t>
  </si>
  <si>
    <t>Recensement, analyse et gestion des facteurs de risques détectés</t>
  </si>
  <si>
    <t>Intervention au domicile pour réaliser la levée de doute</t>
  </si>
  <si>
    <r>
      <t xml:space="preserve">Gestion budgétaire, financière et </t>
    </r>
    <r>
      <rPr>
        <sz val="22"/>
        <color theme="1" tint="0.34998626667073579"/>
        <rFont val="Century Gothic"/>
        <family val="2"/>
      </rPr>
      <t xml:space="preserve">comptable </t>
    </r>
  </si>
  <si>
    <r>
      <rPr>
        <sz val="22"/>
        <color theme="1" tint="0.34998626667073579"/>
        <rFont val="Century Gothic"/>
        <family val="2"/>
      </rPr>
      <t>Direction du dispositif</t>
    </r>
  </si>
  <si>
    <t>Animation des relations avec les intervenants paramédicaux de ville</t>
  </si>
  <si>
    <t>Mise à disposition de véhicules aux personnels salariés</t>
  </si>
  <si>
    <t>Détection des signes prédictifs de fragilité et autres syndromes gériatriques (hors syndrôme gériatrique cités ci-avant)</t>
  </si>
  <si>
    <t>Quelles sont les prestations gérées dans le cadre d'un guichet unique ?</t>
  </si>
  <si>
    <t>Coûts annuels de la chambre d'accueil d'urgence</t>
  </si>
  <si>
    <t>Coûts de mise en place</t>
  </si>
  <si>
    <t>Coûts annuels (logiciels, maintenance, matériel…etc)</t>
  </si>
  <si>
    <t xml:space="preserve">Coûts annuels des locaux </t>
  </si>
  <si>
    <t>Coûts annuels liés à la mise à disposition de véhicules</t>
  </si>
  <si>
    <t>Nombre d'interventions à domicile pour réaliser une levée de doute</t>
  </si>
  <si>
    <t>Nombre de bénéficiaires du dispositif ayant eu recours au service durant la période</t>
  </si>
  <si>
    <t>Nombre d'abonnements aux prestations de conciergerie et organisation d'autres services souscrits</t>
  </si>
  <si>
    <t>Nombre de bénéficiaires du dispositif ayant eu recours à la chambre durant la période</t>
  </si>
  <si>
    <t>Nombre de bénéficiaires du dispositif ayant eu besoin d'une levée de doute à domicile</t>
  </si>
  <si>
    <t>Nombre de bénéficiaires ayant fait l'objet d'une levée de doute à distance</t>
  </si>
  <si>
    <t>Nombre de bénéficiaires du dispositif ayant eu recours à la téléconsultation durant la période</t>
  </si>
  <si>
    <t>Nombre de bénéficiaires du dispositif ayant eu recours à la prestation durant la période</t>
  </si>
  <si>
    <t>Nombre de bénéficiaires du dispositif ayant sollicité une évaluation de leur logement</t>
  </si>
  <si>
    <t xml:space="preserve">Le dispositif propose-t-il un accompagnement aux aidants ? </t>
  </si>
  <si>
    <t>Le dispositif propose-t-il une évaluation et une aide à l'adaptation du logement ?</t>
  </si>
  <si>
    <t>Un plan d’accompagnement adapté aux besoins et ressources du bénéficiaire</t>
  </si>
  <si>
    <t>Une prise en charge soignante adaptée aux besoins du bénéficiaire</t>
  </si>
  <si>
    <r>
      <rPr>
        <b/>
        <sz val="28"/>
        <color theme="0"/>
        <rFont val="Century Gothic"/>
        <family val="2"/>
      </rPr>
      <t>Les services d'accompagnement des aidants</t>
    </r>
  </si>
  <si>
    <r>
      <t>L'</t>
    </r>
    <r>
      <rPr>
        <b/>
        <sz val="28"/>
        <color theme="0"/>
        <rFont val="Century Gothic"/>
        <family val="2"/>
      </rPr>
      <t>évaluation et l’adaptation du logement du bénéficiaire</t>
    </r>
  </si>
  <si>
    <t>L'organisation et la coordination des plans de soins et d’accompagnement adaptés aux besoins du bénéficiaire</t>
  </si>
  <si>
    <t xml:space="preserve">La surveillance et la sécurité à domicile </t>
  </si>
  <si>
    <t xml:space="preserve">Le dispositif propose-t-il des fonctions garantissant un niveau de surveillance et de sécurité adapté ? </t>
  </si>
  <si>
    <t>La gestion des urgences</t>
  </si>
  <si>
    <t>Quelles sont les fonctions de pilotage de l'activité assurées par le dispositif ?</t>
  </si>
  <si>
    <r>
      <rPr>
        <b/>
        <sz val="28"/>
        <color theme="0"/>
        <rFont val="Century Gothic"/>
        <family val="2"/>
      </rPr>
      <t>Le pilotage de l'activité</t>
    </r>
  </si>
  <si>
    <t>Exploitation et maintenance du système d'information</t>
  </si>
  <si>
    <t>Actes et soins de masso-kinésithérapie (réalisés par des personnels salariés des prestataires de services et/ou du dispositif)</t>
  </si>
  <si>
    <t>Organisation de la levée de doute</t>
  </si>
  <si>
    <t>Actes et soins de psychomotricité (réalisés par des personnels salariés des prestataires de services et/ou du dispositif)</t>
  </si>
  <si>
    <t>Actes et soins d'orthophonie (réalisés par des personnels salariés des prestataires de services et/ou du dispositif)</t>
  </si>
  <si>
    <t>Actes d'ergothérapie (hors évaluation du logement - réalisés par des personnels salariés des prestataires de services et/ou du dispositif)</t>
  </si>
  <si>
    <t>Consultations de psychologie (réalisées par des personnels salariés des prestataires de services et/ou du dispositif)</t>
  </si>
  <si>
    <t>Actes, soins et prestations de pédicurie-podologie (réalisés par des personnels salariés des prestataires de services et/ou du dispositif)</t>
  </si>
  <si>
    <t>La continuité du projet de vie du bénéficiaire</t>
  </si>
  <si>
    <t xml:space="preserve">Les autres coûts du dispositif : </t>
  </si>
  <si>
    <t>Fourniture des repas</t>
  </si>
  <si>
    <t>Nombre de places occupées à date</t>
  </si>
  <si>
    <t>Age</t>
  </si>
  <si>
    <t>Ancienneté dans le dispositif</t>
  </si>
  <si>
    <t xml:space="preserve">Détection des signes de fragilités ou autres syndromes gériatriques </t>
  </si>
  <si>
    <t>Détection des risques de chutes</t>
  </si>
  <si>
    <t>Détection des risques de dénutrition</t>
  </si>
  <si>
    <t>Détection des risques de troubles cognitifs</t>
  </si>
  <si>
    <t xml:space="preserve">Quels sont les tarifs des prestations du dispositif non-financées par le droit commun ? </t>
  </si>
  <si>
    <t>Effectif</t>
  </si>
  <si>
    <t xml:space="preserve">Quel est le territoire d'intervention du dispositif ? </t>
  </si>
  <si>
    <t xml:space="preserve">Quelle est votre grille de tarifs*? </t>
  </si>
  <si>
    <t>Quels sont les bénéficiaires ciblés par le dispositif ?</t>
  </si>
  <si>
    <t>*</t>
  </si>
  <si>
    <t xml:space="preserve">Votre cible a-t-elle évolué ? </t>
  </si>
  <si>
    <t>Coût ETP annuel chargé financé par le dispositif</t>
  </si>
  <si>
    <t>Nombre de levées de doute organisées (à distance)</t>
  </si>
  <si>
    <t>Le territoire du dispositif</t>
  </si>
  <si>
    <t>Quels sont les éléments justifiant le choix du territoire ?</t>
  </si>
  <si>
    <t xml:space="preserve">Quelles sont, selon vous, les limites du dispositif ? </t>
  </si>
  <si>
    <t>Autres services rendus par le dispositif</t>
  </si>
  <si>
    <t>Gestes au corps - hors plan APA</t>
  </si>
  <si>
    <t xml:space="preserve">Quels sont les coûts fixes du dispositif non-financés par le droit commun ? </t>
  </si>
  <si>
    <t>Tarif horaire</t>
  </si>
  <si>
    <t>Tarif unitaire du repas</t>
  </si>
  <si>
    <t>Tarif de la prestation</t>
  </si>
  <si>
    <t>Tarif horaire / tarif de la prestation</t>
  </si>
  <si>
    <t>Tarif au kilomètre</t>
  </si>
  <si>
    <t>Tarif de la prestation / abonnement</t>
  </si>
  <si>
    <t xml:space="preserve"> Quelles sont les sources de financement hors-droit commun du dispositif ? </t>
  </si>
  <si>
    <t xml:space="preserve">Quels sont les services non-utilisés ? </t>
  </si>
  <si>
    <t xml:space="preserve">Quels sont les autres éléments d'activité suivis par le dispositif ? </t>
  </si>
  <si>
    <t>Périodicité du recueil : annuelle</t>
  </si>
  <si>
    <t xml:space="preserve">Quels ont-été vos principaux motifs de refus d'admission sur l'année écoulée ? </t>
  </si>
  <si>
    <t xml:space="preserve">Quels ont-été vos principaux motifs de sortie sur l'année écoulée ? </t>
  </si>
  <si>
    <t>Motif de refus d'admmission</t>
  </si>
  <si>
    <t>Motif de sortie du dispositif</t>
  </si>
  <si>
    <t>Montant du financement annuel prévisionnel du dispositif</t>
  </si>
  <si>
    <t>Montant total des autres postes de coûts</t>
  </si>
  <si>
    <t>Nombre</t>
  </si>
  <si>
    <t>Fourniture de repas à domicile (hors plan d'aide APA)</t>
  </si>
  <si>
    <t xml:space="preserve">Quels ont été vos flux d'entrées et de sorties au sein du dispositif ? </t>
  </si>
  <si>
    <t>Nombre d'entrées enregistrées au sein du dipositif sur l'année écoulée</t>
  </si>
  <si>
    <t>Nombre de sorties enregistrées au sein du dipositif sur l'année écoulée</t>
  </si>
  <si>
    <t xml:space="preserve">En tant que porteur du projet, quelle est votre perception de la performance de votre dispositif, de sa capacité à soutenir des personnes âgées à domicile ? </t>
  </si>
  <si>
    <r>
      <rPr>
        <b/>
        <sz val="22"/>
        <color theme="1" tint="0.34998626667073579"/>
        <rFont val="Century Gothic"/>
        <family val="2"/>
      </rPr>
      <t xml:space="preserve">La nuit </t>
    </r>
    <r>
      <rPr>
        <sz val="22"/>
        <color theme="1" tint="0.34998626667073579"/>
        <rFont val="Century Gothic"/>
        <family val="2"/>
      </rPr>
      <t>-Aide à la réalisation des actes de la vie quotidienne (hors aide à la prise des repas) (actes réalisés par l'IDE ou délégués à l'aide-soignante)</t>
    </r>
  </si>
  <si>
    <t>Conseil du bénéficiaire dans la constitution de son dossier d'aides relatives à l'adaptation du logement</t>
  </si>
  <si>
    <t xml:space="preserve">Quels sont les moyens mis en œuvre pour la transmission formalisée des informations ? En cas d'usage d'outils numériques, est-ce une solution propriétaire ou une solution du marché ? </t>
  </si>
  <si>
    <t>Autres postes de coûts</t>
  </si>
  <si>
    <t>Détection des situations de iatrogénie médicamenteuse</t>
  </si>
  <si>
    <t>Taux de services produits par le dispositif / services proposés</t>
  </si>
  <si>
    <t>L'âge des bénéficiaires</t>
  </si>
  <si>
    <t>Age moyen des bénéficiaires</t>
  </si>
  <si>
    <t>ans</t>
  </si>
  <si>
    <t>Le niveau de dépendance des bénéficiaires</t>
  </si>
  <si>
    <t>GIR moyen des bénéficiaires</t>
  </si>
  <si>
    <t>Répartition par GIR des bénéficiaires</t>
  </si>
  <si>
    <t>GIR 1</t>
  </si>
  <si>
    <t>GIR 2</t>
  </si>
  <si>
    <t>GIR 3</t>
  </si>
  <si>
    <t>GIR 4</t>
  </si>
  <si>
    <t>GIR 5</t>
  </si>
  <si>
    <t>GIR 6</t>
  </si>
  <si>
    <t>Autres caractéristiques de la file active</t>
  </si>
  <si>
    <t>Nombre de bénéficiaires avec aidants</t>
  </si>
  <si>
    <t>Nombre de bénéficiaires avec des troubles cognitifs</t>
  </si>
  <si>
    <t>Le besoin de soins des bénéficiaires</t>
  </si>
  <si>
    <t>Nombre moyen de passages hebdomadaires IDE</t>
  </si>
  <si>
    <t>Répartition des bénéficiaires selon le nombre de passages IDE</t>
  </si>
  <si>
    <t>1 passage</t>
  </si>
  <si>
    <t>2 à 5 passages</t>
  </si>
  <si>
    <t>7 passages</t>
  </si>
  <si>
    <t>7 passages et +</t>
  </si>
  <si>
    <t>LA FILE ACTIVE DU DISPOSITIF</t>
  </si>
  <si>
    <t>COUT DES SERVICES</t>
  </si>
  <si>
    <t>Nombre de places autorisées du dispositif ou nombre de bénéficiaires visés (cas d'expérimentations)</t>
  </si>
  <si>
    <t xml:space="preserve">Le dispositif a-t-il mis en place une politique de formation du personnel ?  </t>
  </si>
  <si>
    <t>En amont de la mise en œuvre du projet</t>
  </si>
  <si>
    <t>En  formation continue</t>
  </si>
  <si>
    <t xml:space="preserve">Quels sont les formations mise en œuvre ? </t>
  </si>
  <si>
    <t>Présentation du dispositif aux bénéficiaires potentiels et à leur entourage</t>
  </si>
  <si>
    <t>Convergence et suivi consolidé des plans d'accompagnement, de soins et du projet de vie</t>
  </si>
  <si>
    <t>DISPOSITIF</t>
  </si>
  <si>
    <t>Liste producteurs</t>
  </si>
  <si>
    <t>PRESTATAIRE</t>
  </si>
  <si>
    <t>MIXTE DISPOSITIF - PRESTATAIRE</t>
  </si>
  <si>
    <t>ETS OU SCES DU PORTEUR</t>
  </si>
  <si>
    <t>MIXTE DISPOSITIF - ETS OU SCES DU PORTEUR</t>
  </si>
  <si>
    <t>MIXTE ETS OU SCES DU PORTEUR - PRESTATAIRE</t>
  </si>
  <si>
    <r>
      <t xml:space="preserve">Outil d'analyse </t>
    </r>
    <r>
      <rPr>
        <b/>
        <u/>
        <sz val="24"/>
        <color theme="0"/>
        <rFont val="Century Gothic"/>
        <family val="2"/>
      </rPr>
      <t xml:space="preserve">d'un dispositif en fonctionnement </t>
    </r>
  </si>
  <si>
    <r>
      <rPr>
        <sz val="22"/>
        <color theme="1" tint="0.34998626667073579"/>
        <rFont val="Century Gothic"/>
        <family val="2"/>
      </rPr>
      <t>Aide aux démarches administratives</t>
    </r>
    <r>
      <rPr>
        <sz val="22"/>
        <color rgb="FFFF0000"/>
        <rFont val="Century Gothic"/>
        <family val="2"/>
      </rPr>
      <t xml:space="preserve"> </t>
    </r>
    <r>
      <rPr>
        <sz val="22"/>
        <color theme="1" tint="0.34998626667073579"/>
        <rFont val="Century Gothic"/>
        <family val="2"/>
      </rPr>
      <t>relatives à l'adaptation du logement</t>
    </r>
  </si>
  <si>
    <t>Le dispositif assure-t-il la gestion des situations d'urgence ?</t>
  </si>
  <si>
    <t>Fourniture d'outils de communication (aux bénéficiaires et/ou aux intervenants)</t>
  </si>
  <si>
    <t>Le tarif inclut-il l'APA ?</t>
  </si>
  <si>
    <t>Taux d'occupation en N-1 (année pleine)</t>
  </si>
  <si>
    <r>
      <rPr>
        <b/>
        <sz val="22"/>
        <color theme="1" tint="0.34998626667073579"/>
        <rFont val="Century Gothic"/>
        <family val="2"/>
      </rPr>
      <t xml:space="preserve">Le jour - </t>
    </r>
    <r>
      <rPr>
        <sz val="22"/>
        <color theme="1" tint="0.34998626667073579"/>
        <rFont val="Century Gothic"/>
        <family val="2"/>
      </rPr>
      <t>Aide à la réalisation des actes de la vie quotidienne (hors aide à la prise des repas) (actes réalisés par l'auxiliaire de vie)*</t>
    </r>
  </si>
  <si>
    <r>
      <rPr>
        <b/>
        <sz val="22"/>
        <color theme="1" tint="0.34998626667073579"/>
        <rFont val="Century Gothic"/>
        <family val="2"/>
      </rPr>
      <t xml:space="preserve">Le jour - </t>
    </r>
    <r>
      <rPr>
        <sz val="22"/>
        <color theme="1" tint="0.34998626667073579"/>
        <rFont val="Century Gothic"/>
        <family val="2"/>
      </rPr>
      <t>Aide à la réalisation des actes de la vie quotidienne (hors aide à la prise des repas) (actes réalisés par l'IDE ou délégués à l'aide-soignante)*</t>
    </r>
  </si>
  <si>
    <t>Petits travaux et maintenance*</t>
  </si>
  <si>
    <t>Garde itinérante de jour*</t>
  </si>
  <si>
    <t>Garde itinérante de nuit*</t>
  </si>
  <si>
    <t>Transport vers le lieu d'accueil - hors accueil de jour (domicile-structure)*</t>
  </si>
  <si>
    <t>Soins techniques infirmiers*</t>
  </si>
  <si>
    <t>Transport lié à des prestations de soins, de maintien ou de développement des capacités fonctionnelles*</t>
  </si>
  <si>
    <t>Appels de convivialité*</t>
  </si>
  <si>
    <t>Services de conciergerie et d'organisation d'autres services (coiffeur, esthéticienne,…)*</t>
  </si>
  <si>
    <t>Evaluation des adaptations nécessaires du domicile*</t>
  </si>
  <si>
    <t>Fourniture de matériel pour sécuriser le domicile*</t>
  </si>
  <si>
    <t>Organisation et suivi des rendez-vous médicaux et paramédicaux de ville (prise de rendez-vous, suivi du planning,…)*</t>
  </si>
  <si>
    <t>Organisation des interventions*</t>
  </si>
  <si>
    <t>Orientation vers les ressources sanitaires, médico-sociales et sociales *</t>
  </si>
  <si>
    <t>Orientation dans les démarches administratives d'accès aux droits, aux soins et aux aides*</t>
  </si>
  <si>
    <t>Détection des facteurs de risques  de chutes*</t>
  </si>
  <si>
    <t>Détection des facteurs de risques de dénutrition*</t>
  </si>
  <si>
    <t>Détection des facteurs de risques de troubles cognitifs*</t>
  </si>
  <si>
    <t>Visites de surveillance à domicile*</t>
  </si>
  <si>
    <t>Détection des risques de iatrogénie médicamentause</t>
  </si>
  <si>
    <r>
      <rPr>
        <i/>
        <u/>
        <sz val="24"/>
        <color theme="1" tint="0.34998626667073579"/>
        <rFont val="Century Gothic"/>
        <family val="2"/>
      </rPr>
      <t>Si oui</t>
    </r>
    <r>
      <rPr>
        <i/>
        <sz val="24"/>
        <color theme="1" tint="0.34998626667073579"/>
        <rFont val="Century Gothic"/>
        <family val="2"/>
      </rPr>
      <t>, comment le fait-il et à quelle fréquence ? (Joindre le questionnaire au dossier)</t>
    </r>
  </si>
  <si>
    <t>Le dispositif mesure-t-il le niveau d'acceptabilité du dispositif par le bénéficiaire ?</t>
  </si>
  <si>
    <t>Total des coûts fixes</t>
  </si>
  <si>
    <t>Coûts fixes</t>
  </si>
  <si>
    <t>Ressources humaines</t>
  </si>
  <si>
    <t>Autres coûts fixes</t>
  </si>
  <si>
    <t>Prestations obligatoires</t>
  </si>
  <si>
    <t>Montant total des financements des prestations obligatoires</t>
  </si>
  <si>
    <t>1. CARTE D'IDENTITE DU DISPOSITIF</t>
  </si>
  <si>
    <t>2. FILE ACTIVE DU DISPOSITIF</t>
  </si>
  <si>
    <t>4.ORGANISER UNE PRISE EN CHARGE MAITRISEE DE LA PERTE D'AUTONOMIE A DOMICILE</t>
  </si>
  <si>
    <t>3. ORGANISER UNE PRISE EN CHARGE ADAPTEE DE LA PERTE D'AUTONOMIE A DOMICILE</t>
  </si>
  <si>
    <t>6.1</t>
  </si>
  <si>
    <t>6.2</t>
  </si>
  <si>
    <t>6.3</t>
  </si>
  <si>
    <t>7.RAPPORT D'ACTIVITE GLOBAL</t>
  </si>
  <si>
    <t>8. S'ASSURER DU PLEIN USAGE DU DISPOSITIF</t>
  </si>
  <si>
    <t>9.APPRECIATIONS PAR LE PORTEUR</t>
  </si>
  <si>
    <r>
      <t xml:space="preserve">Le tableau ci-après fixe un cadre de description des bénéficiaires constituant la file active du dispositif selon 4 critères : 
</t>
    </r>
    <r>
      <rPr>
        <sz val="26"/>
        <color theme="1" tint="0.34998626667073579"/>
        <rFont val="Century Gothic"/>
        <family val="2"/>
      </rPr>
      <t xml:space="preserve">- Le niveau de dépendance
- La présence ou non d'un aidant cohabitant valide
- La présence ou non de troubles cognitifs
- Le nombre hebdomadaire de passages infirmiers </t>
    </r>
  </si>
  <si>
    <t>Source de financement</t>
  </si>
  <si>
    <t>Montant des financement alloués (si pas de destination précise)</t>
  </si>
  <si>
    <t>Montant total des financements des coûts fixes</t>
  </si>
  <si>
    <t>TOTAL GENERAL</t>
  </si>
  <si>
    <t>Coût moyen mensuel du dispositif / bénéficiaire</t>
  </si>
  <si>
    <t>Coût fixe moyen annuel</t>
  </si>
  <si>
    <t>Coût prévisionnel annuel moyen / bénéficiaire</t>
  </si>
  <si>
    <t>Financement moyen / bénéficiaire</t>
  </si>
  <si>
    <t>Financeur 1</t>
  </si>
  <si>
    <t>Financeur 2</t>
  </si>
  <si>
    <t>Financeur 3</t>
  </si>
  <si>
    <t>Financeur 4</t>
  </si>
  <si>
    <t>Financeur 5</t>
  </si>
  <si>
    <t>Autres coûts variables</t>
  </si>
  <si>
    <r>
      <rPr>
        <b/>
        <i/>
        <sz val="20"/>
        <color theme="0"/>
        <rFont val="Century Gothic"/>
        <family val="2"/>
      </rPr>
      <t>Mars 2019</t>
    </r>
    <r>
      <rPr>
        <b/>
        <sz val="24"/>
        <color theme="0"/>
        <rFont val="Century Gothic"/>
        <family val="2"/>
      </rPr>
      <t xml:space="preserve">
CNSA - DGCS
Outil d’analyse multidimensionnelle d'un dispositif renforcé pour le soutien à domicile de personnes âgées en perte d’autonomie</t>
    </r>
  </si>
  <si>
    <t xml:space="preserve">Les services suivis d'un * sont les services pour lesquels une définition complémentaire est fournie en annexe du guide d'utilisation. </t>
  </si>
  <si>
    <t xml:space="preserve">Les charges de personnel à renseigner ci-après sont celles du personnel salarié du dispositif ou mis à disposition par une autre organisation mais faisant l'objet d'une ligne budgétaire pour le dispositif. </t>
  </si>
  <si>
    <t xml:space="preserve">Le dispositif mobilise-t-il du personnel dont le coût salarial est financé par ailleurs ? Si oui, de quels profils s'agit-il ? </t>
  </si>
  <si>
    <t>Taux de services intégrés au contrat dispositif-bénéficiaire</t>
  </si>
  <si>
    <t>Nombre d'actes d'assistance à la réalisation de téléconsultations</t>
  </si>
  <si>
    <t>Nombre de journées d'occupation de la chambre d'hébergement temporaire</t>
  </si>
  <si>
    <t xml:space="preserve">SERVICES </t>
  </si>
  <si>
    <t>ORGANISATION</t>
  </si>
  <si>
    <t>Nombre de situations protocolisées</t>
  </si>
  <si>
    <t>Nombre de prestations gérées par le guichet unique</t>
  </si>
  <si>
    <t>1.1</t>
  </si>
  <si>
    <t>1.2</t>
  </si>
  <si>
    <t>1.3</t>
  </si>
  <si>
    <t>1.4</t>
  </si>
  <si>
    <t>1.5</t>
  </si>
  <si>
    <t>1.6</t>
  </si>
  <si>
    <r>
      <rPr>
        <b/>
        <sz val="24"/>
        <color theme="5" tint="-0.249977111117893"/>
        <rFont val="Century Gothic"/>
        <family val="2"/>
      </rPr>
      <t xml:space="preserve">Qui est le porteur du dispositif ? </t>
    </r>
    <r>
      <rPr>
        <b/>
        <sz val="20"/>
        <color theme="5" tint="-0.249977111117893"/>
        <rFont val="Century Gothic"/>
        <family val="2"/>
      </rPr>
      <t xml:space="preserve">
</t>
    </r>
    <r>
      <rPr>
        <i/>
        <sz val="20"/>
        <rFont val="Century Gothic"/>
        <family val="2"/>
      </rPr>
      <t>(Dénomination, service de soins ou d'aide et/ou établissement, statut juridique)</t>
    </r>
  </si>
  <si>
    <r>
      <t xml:space="preserve">Quels sont les prestataires de services intervenant dans le dispositif ? </t>
    </r>
    <r>
      <rPr>
        <i/>
        <sz val="20"/>
        <color theme="5" tint="-0.249977111117893"/>
        <rFont val="Century Gothic"/>
        <family val="2"/>
      </rPr>
      <t xml:space="preserve">
</t>
    </r>
    <r>
      <rPr>
        <i/>
        <sz val="20"/>
        <rFont val="Century Gothic"/>
        <family val="2"/>
      </rPr>
      <t>(Dénomination, type d'acteur - ex service de soins, d'aide, établissement, pharmacie - statut juridique, rôle dans le dispositif)</t>
    </r>
  </si>
  <si>
    <r>
      <t xml:space="preserve">Quels sont les partenariats et les coopérations mis en place par le dispositif ? 
</t>
    </r>
    <r>
      <rPr>
        <sz val="24"/>
        <rFont val="Century Gothic"/>
        <family val="2"/>
      </rPr>
      <t>(Dénomination, type d'acteur - ex service de soins, d'aide, établissement, association, pharmacie - statut juridique, rôle dans le dispositif)</t>
    </r>
  </si>
  <si>
    <r>
      <t xml:space="preserve">Quel est le modèle de tarification des services rendus par le dispositif ? 
</t>
    </r>
    <r>
      <rPr>
        <i/>
        <sz val="20"/>
        <rFont val="Century Gothic"/>
        <family val="2"/>
      </rPr>
      <t xml:space="preserve">(Ex : Tarif unique par bénéficiaire quel que soit le profil, tarif différencié selon le profil des bénéficiaires) </t>
    </r>
  </si>
  <si>
    <t>2.1 Le capacitaire du dispositif</t>
  </si>
  <si>
    <t>2.2 La file active du dispositif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</si>
  <si>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</si>
  <si>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</si>
  <si>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</si>
  <si>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</si>
  <si>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</si>
  <si>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</si>
  <si>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</si>
  <si>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</si>
  <si>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</si>
  <si>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</si>
  <si>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r>
      <t xml:space="preserve">Comment le respect des protocoles est-il évalué ? </t>
    </r>
    <r>
      <rPr>
        <i/>
        <sz val="20"/>
        <rFont val="Century Gothic"/>
        <family val="2"/>
      </rPr>
      <t>(Audit de dossiers, audit de pratiques, réunions de staff, etc)</t>
    </r>
  </si>
  <si>
    <t>4.1</t>
  </si>
  <si>
    <t>4.2</t>
  </si>
  <si>
    <t>4.3</t>
  </si>
  <si>
    <t>4.4</t>
  </si>
  <si>
    <t>5. SATISFACTION</t>
  </si>
  <si>
    <t>5.1</t>
  </si>
  <si>
    <t>5.2</t>
  </si>
  <si>
    <t>5.3</t>
  </si>
  <si>
    <t>6. COUT</t>
  </si>
  <si>
    <t>9.1</t>
  </si>
  <si>
    <t>9.2</t>
  </si>
  <si>
    <t>9.3</t>
  </si>
  <si>
    <t>9.4</t>
  </si>
  <si>
    <t>9.5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</si>
</sst>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#,##0.00\ [$€-40C];\-#,##0.00\ [$€-40C]"/>
  </numFmts>
  <fonts count="132" x14ac:knownFonts="1">
    <font>
      <sz val="11"/>
      <color theme="1"/>
      <name val="Calibri"/>
      <family val="2"/>
      <scheme val="minor"/>
    </font>
    <font>
      <b/>
      <sz val="11"/>
      <color theme="1" tint="0.34998626667073579"/>
      <name val="Century Gothic"/>
      <family val="2"/>
    </font>
    <font>
      <sz val="11"/>
      <color theme="1" tint="0.34998626667073579"/>
      <name val="Century Gothic"/>
      <family val="2"/>
    </font>
    <font>
      <i/>
      <sz val="11"/>
      <color theme="1" tint="0.34998626667073579"/>
      <name val="Century Gothic"/>
      <family val="2"/>
    </font>
    <font>
      <b/>
      <sz val="11"/>
      <color theme="0"/>
      <name val="Century Gothic"/>
      <family val="2"/>
    </font>
    <font>
      <sz val="10.5"/>
      <color theme="1" tint="0.34998626667073579"/>
      <name val="Century Gothic"/>
      <family val="2"/>
    </font>
    <font>
      <b/>
      <sz val="10.5"/>
      <name val="Century Gothic"/>
      <family val="2"/>
    </font>
    <font>
      <b/>
      <sz val="10.5"/>
      <color theme="1"/>
      <name val="Century Gothic"/>
      <family val="2"/>
    </font>
    <font>
      <b/>
      <sz val="10.5"/>
      <color theme="0"/>
      <name val="Century Gothic"/>
      <family val="2"/>
    </font>
    <font>
      <b/>
      <sz val="12"/>
      <name val="Century Gothic"/>
      <family val="2"/>
    </font>
    <font>
      <b/>
      <sz val="12"/>
      <color theme="0"/>
      <name val="Century Gothic"/>
      <family val="2"/>
    </font>
    <font>
      <b/>
      <sz val="14"/>
      <color theme="0"/>
      <name val="Century Gothic"/>
      <family val="2"/>
    </font>
    <font>
      <b/>
      <sz val="12"/>
      <color theme="1" tint="0.34998626667073579"/>
      <name val="Century Gothic"/>
      <family val="2"/>
    </font>
    <font>
      <sz val="12"/>
      <color theme="0"/>
      <name val="Century Gothic"/>
      <family val="2"/>
    </font>
    <font>
      <sz val="11"/>
      <color theme="1"/>
      <name val="Century Gothic"/>
      <family val="2"/>
    </font>
    <font>
      <sz val="11"/>
      <name val="Century Gothic"/>
      <family val="2"/>
    </font>
    <font>
      <b/>
      <sz val="11"/>
      <color theme="1"/>
      <name val="Century Gothic"/>
      <family val="2"/>
    </font>
    <font>
      <sz val="10.5"/>
      <color theme="1"/>
      <name val="Century Gothic"/>
      <family val="2"/>
    </font>
    <font>
      <b/>
      <sz val="14"/>
      <color rgb="FF31859B"/>
      <name val="Century Gothic"/>
      <family val="2"/>
    </font>
    <font>
      <b/>
      <sz val="14"/>
      <color theme="1" tint="0.34998626667073579"/>
      <name val="Century Gothic"/>
      <family val="2"/>
    </font>
    <font>
      <b/>
      <sz val="14"/>
      <color rgb="FF48ACC6"/>
      <name val="Century Gothic"/>
      <family val="2"/>
    </font>
    <font>
      <sz val="14"/>
      <color theme="1" tint="0.34998626667073579"/>
      <name val="Century Gothic"/>
      <family val="2"/>
    </font>
    <font>
      <b/>
      <sz val="14"/>
      <name val="Century Gothic"/>
      <family val="2"/>
    </font>
    <font>
      <sz val="14"/>
      <color theme="1"/>
      <name val="Century Gothic"/>
      <family val="2"/>
    </font>
    <font>
      <sz val="14"/>
      <name val="Century Gothic"/>
      <family val="2"/>
    </font>
    <font>
      <sz val="14"/>
      <color theme="1"/>
      <name val="Calibri"/>
      <family val="2"/>
      <scheme val="minor"/>
    </font>
    <font>
      <sz val="14"/>
      <color rgb="FF00B050"/>
      <name val="Calibri"/>
      <family val="2"/>
      <scheme val="minor"/>
    </font>
    <font>
      <b/>
      <sz val="16"/>
      <color theme="0"/>
      <name val="Century Gothic"/>
      <family val="2"/>
    </font>
    <font>
      <sz val="16"/>
      <color theme="1" tint="0.34998626667073579"/>
      <name val="Century Gothic"/>
      <family val="2"/>
    </font>
    <font>
      <b/>
      <sz val="16"/>
      <color rgb="FF31859B"/>
      <name val="Century Gothic"/>
      <family val="2"/>
    </font>
    <font>
      <b/>
      <sz val="16"/>
      <color theme="1" tint="0.34998626667073579"/>
      <name val="Century Gothic"/>
      <family val="2"/>
    </font>
    <font>
      <sz val="16"/>
      <color theme="1"/>
      <name val="Calibri"/>
      <family val="2"/>
      <scheme val="minor"/>
    </font>
    <font>
      <i/>
      <sz val="16"/>
      <name val="Century Gothic"/>
      <family val="2"/>
    </font>
    <font>
      <i/>
      <sz val="16"/>
      <color theme="0"/>
      <name val="Century Gothic"/>
      <family val="2"/>
    </font>
    <font>
      <i/>
      <sz val="16"/>
      <color theme="1" tint="0.34998626667073579"/>
      <name val="Century Gothic"/>
      <family val="2"/>
    </font>
    <font>
      <b/>
      <sz val="14"/>
      <color theme="1"/>
      <name val="Century Gothic"/>
      <family val="2"/>
    </font>
    <font>
      <sz val="16"/>
      <color theme="0"/>
      <name val="Century Gothic"/>
      <family val="2"/>
    </font>
    <font>
      <sz val="16"/>
      <color theme="1"/>
      <name val="Century Gothic"/>
      <family val="2"/>
    </font>
    <font>
      <i/>
      <sz val="14"/>
      <color theme="1" tint="0.34998626667073579"/>
      <name val="Century Gothic"/>
      <family val="2"/>
    </font>
    <font>
      <sz val="12"/>
      <color theme="1"/>
      <name val="Century Gothic"/>
      <family val="2"/>
    </font>
    <font>
      <i/>
      <sz val="14"/>
      <name val="Century Gothic"/>
      <family val="2"/>
    </font>
    <font>
      <b/>
      <sz val="18"/>
      <color theme="0"/>
      <name val="Century Gothic"/>
      <family val="2"/>
    </font>
    <font>
      <sz val="18"/>
      <color theme="0"/>
      <name val="Century Gothic"/>
      <family val="2"/>
    </font>
    <font>
      <sz val="18"/>
      <color theme="1"/>
      <name val="Century Gothic"/>
      <family val="2"/>
    </font>
    <font>
      <b/>
      <sz val="18"/>
      <color theme="1" tint="0.34998626667073579"/>
      <name val="Century Gothic"/>
      <family val="2"/>
    </font>
    <font>
      <b/>
      <sz val="18"/>
      <name val="Century Gothic"/>
      <family val="2"/>
    </font>
    <font>
      <sz val="18"/>
      <name val="Century Gothic"/>
      <family val="2"/>
    </font>
    <font>
      <sz val="18"/>
      <color theme="1"/>
      <name val="Calibri"/>
      <family val="2"/>
      <scheme val="minor"/>
    </font>
    <font>
      <sz val="18"/>
      <color rgb="FFFF0000"/>
      <name val="Century Gothic"/>
      <family val="2"/>
    </font>
    <font>
      <b/>
      <sz val="28"/>
      <color theme="0"/>
      <name val="Century Gothic"/>
      <family val="2"/>
    </font>
    <font>
      <b/>
      <sz val="22"/>
      <color theme="0"/>
      <name val="Century Gothic"/>
      <family val="2"/>
    </font>
    <font>
      <b/>
      <sz val="20"/>
      <color theme="0"/>
      <name val="Century Gothic"/>
      <family val="2"/>
    </font>
    <font>
      <b/>
      <sz val="30"/>
      <color theme="0"/>
      <name val="Century Gothic"/>
      <family val="2"/>
    </font>
    <font>
      <b/>
      <sz val="20"/>
      <color rgb="FF31859B"/>
      <name val="Century Gothic"/>
      <family val="2"/>
    </font>
    <font>
      <b/>
      <sz val="24"/>
      <color rgb="FF31859B"/>
      <name val="Century Gothic"/>
      <family val="2"/>
    </font>
    <font>
      <sz val="14"/>
      <color rgb="FF31859B"/>
      <name val="Century Gothic"/>
      <family val="2"/>
    </font>
    <font>
      <sz val="20"/>
      <color theme="1" tint="0.34998626667073579"/>
      <name val="Century Gothic"/>
      <family val="2"/>
    </font>
    <font>
      <sz val="30"/>
      <color theme="1"/>
      <name val="Century Gothic"/>
      <family val="2"/>
    </font>
    <font>
      <sz val="30"/>
      <color theme="1"/>
      <name val="Calibri"/>
      <family val="2"/>
      <scheme val="minor"/>
    </font>
    <font>
      <b/>
      <sz val="22"/>
      <color theme="1" tint="0.34998626667073579"/>
      <name val="Century Gothic"/>
      <family val="2"/>
    </font>
    <font>
      <b/>
      <sz val="16"/>
      <name val="Century Gothic"/>
      <family val="2"/>
    </font>
    <font>
      <b/>
      <sz val="20"/>
      <name val="Century Gothic"/>
      <family val="2"/>
    </font>
    <font>
      <sz val="20"/>
      <name val="Century Gothic"/>
      <family val="2"/>
    </font>
    <font>
      <sz val="20"/>
      <color theme="1"/>
      <name val="Century Gothic"/>
      <family val="2"/>
    </font>
    <font>
      <sz val="22"/>
      <color theme="1" tint="0.34998626667073579"/>
      <name val="Century Gothic"/>
      <family val="2"/>
    </font>
    <font>
      <i/>
      <sz val="24"/>
      <color theme="0"/>
      <name val="Century Gothic"/>
      <family val="2"/>
    </font>
    <font>
      <sz val="24"/>
      <color theme="1" tint="0.34998626667073579"/>
      <name val="Century Gothic"/>
      <family val="2"/>
    </font>
    <font>
      <sz val="28"/>
      <color theme="1" tint="0.34998626667073579"/>
      <name val="Century Gothic"/>
      <family val="2"/>
    </font>
    <font>
      <sz val="28"/>
      <color theme="1"/>
      <name val="Calibri"/>
      <family val="2"/>
      <scheme val="minor"/>
    </font>
    <font>
      <sz val="28"/>
      <color theme="1"/>
      <name val="Century Gothic"/>
      <family val="2"/>
    </font>
    <font>
      <u/>
      <sz val="14"/>
      <color theme="1"/>
      <name val="Century Gothic"/>
      <family val="2"/>
    </font>
    <font>
      <sz val="28"/>
      <name val="Century Gothic"/>
      <family val="2"/>
    </font>
    <font>
      <i/>
      <sz val="22"/>
      <color theme="1" tint="0.34998626667073579"/>
      <name val="Century Gothic"/>
      <family val="2"/>
    </font>
    <font>
      <sz val="22"/>
      <color theme="1"/>
      <name val="Century Gothic"/>
      <family val="2"/>
    </font>
    <font>
      <b/>
      <sz val="24"/>
      <color theme="0"/>
      <name val="Century Gothic"/>
      <family val="2"/>
    </font>
    <font>
      <b/>
      <sz val="24"/>
      <name val="Century Gothic"/>
      <family val="2"/>
    </font>
    <font>
      <sz val="24"/>
      <color theme="1"/>
      <name val="Century Gothic"/>
      <family val="2"/>
    </font>
    <font>
      <i/>
      <sz val="24"/>
      <color theme="1" tint="0.34998626667073579"/>
      <name val="Century Gothic"/>
      <family val="2"/>
    </font>
    <font>
      <sz val="30"/>
      <color theme="1" tint="0.34998626667073579"/>
      <name val="Century Gothic"/>
      <family val="2"/>
    </font>
    <font>
      <sz val="24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30"/>
      <color rgb="FF31859B"/>
      <name val="Century Gothic"/>
      <family val="2"/>
    </font>
    <font>
      <sz val="20"/>
      <color theme="0"/>
      <name val="Century Gothic"/>
      <family val="2"/>
    </font>
    <font>
      <b/>
      <sz val="20"/>
      <color rgb="FFFF0000"/>
      <name val="Century Gothic"/>
      <family val="2"/>
    </font>
    <font>
      <b/>
      <sz val="22"/>
      <color theme="1"/>
      <name val="Century Gothic"/>
      <family val="2"/>
    </font>
    <font>
      <sz val="28"/>
      <color theme="0"/>
      <name val="Century Gothic"/>
      <family val="2"/>
    </font>
    <font>
      <b/>
      <sz val="20"/>
      <color theme="1"/>
      <name val="Century Gothic"/>
      <family val="2"/>
    </font>
    <font>
      <b/>
      <sz val="28"/>
      <color theme="1"/>
      <name val="Century Gothic"/>
      <family val="2"/>
    </font>
    <font>
      <b/>
      <sz val="24"/>
      <color theme="1" tint="0.34998626667073579"/>
      <name val="Century Gothic"/>
      <family val="2"/>
    </font>
    <font>
      <i/>
      <u/>
      <sz val="24"/>
      <color theme="1" tint="0.34998626667073579"/>
      <name val="Century Gothic"/>
      <family val="2"/>
    </font>
    <font>
      <sz val="22"/>
      <color rgb="FFFF0000"/>
      <name val="Century Gothic"/>
      <family val="2"/>
    </font>
    <font>
      <b/>
      <sz val="28"/>
      <color theme="0"/>
      <name val="Century Gothic"/>
      <family val="1"/>
    </font>
    <font>
      <b/>
      <sz val="22"/>
      <name val="Century Gothic"/>
      <family val="2"/>
    </font>
    <font>
      <sz val="72"/>
      <color theme="1"/>
      <name val="Century Gothic"/>
      <family val="2"/>
    </font>
    <font>
      <b/>
      <sz val="26"/>
      <color theme="0"/>
      <name val="Century Gothic"/>
      <family val="2"/>
    </font>
    <font>
      <sz val="26"/>
      <color theme="1"/>
      <name val="Century Gothic"/>
      <family val="2"/>
    </font>
    <font>
      <b/>
      <sz val="26"/>
      <color theme="1" tint="0.34998626667073579"/>
      <name val="Century Gothic"/>
      <family val="2"/>
    </font>
    <font>
      <sz val="26"/>
      <color theme="1" tint="0.34998626667073579"/>
      <name val="Century Gothic"/>
      <family val="2"/>
    </font>
    <font>
      <b/>
      <sz val="24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22"/>
      <color rgb="FF548235"/>
      <name val="Century Gothic"/>
      <family val="2"/>
    </font>
    <font>
      <b/>
      <sz val="24"/>
      <color rgb="FF457B72"/>
      <name val="Century Gothic"/>
      <family val="2"/>
    </font>
    <font>
      <sz val="20"/>
      <color rgb="FF457B72"/>
      <name val="Century Gothic"/>
      <family val="2"/>
    </font>
    <font>
      <sz val="22"/>
      <color rgb="FF457B72"/>
      <name val="Century Gothic"/>
      <family val="2"/>
    </font>
    <font>
      <sz val="18"/>
      <color theme="1" tint="0.34998626667073579"/>
      <name val="Century Gothic"/>
      <family val="2"/>
    </font>
    <font>
      <b/>
      <sz val="24"/>
      <color rgb="FF548235"/>
      <name val="Century Gothic"/>
      <family val="2"/>
    </font>
    <font>
      <sz val="11"/>
      <color rgb="FF548235"/>
      <name val="Century Gothic"/>
      <family val="2"/>
    </font>
    <font>
      <b/>
      <sz val="24"/>
      <color rgb="FF7C5074"/>
      <name val="Century Gothic"/>
      <family val="2"/>
    </font>
    <font>
      <sz val="20"/>
      <color rgb="FF7C5074"/>
      <name val="Century Gothic"/>
      <family val="2"/>
    </font>
    <font>
      <sz val="11"/>
      <color theme="0"/>
      <name val="Century Gothic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6"/>
      <name val="Century Gothic"/>
      <family val="2"/>
    </font>
    <font>
      <sz val="14"/>
      <name val="Calibri"/>
      <family val="2"/>
      <scheme val="minor"/>
    </font>
    <font>
      <b/>
      <u/>
      <sz val="24"/>
      <color theme="0"/>
      <name val="Century Gothic"/>
      <family val="2"/>
    </font>
    <font>
      <b/>
      <i/>
      <sz val="20"/>
      <color theme="0"/>
      <name val="Century Gothic"/>
      <family val="2"/>
    </font>
    <font>
      <sz val="22"/>
      <name val="Century Gothic"/>
      <family val="2"/>
    </font>
    <font>
      <b/>
      <sz val="30"/>
      <color rgb="FFFF0000"/>
      <name val="Century Gothic"/>
      <family val="2"/>
    </font>
    <font>
      <b/>
      <sz val="30"/>
      <color theme="1" tint="0.34998626667073579"/>
      <name val="Century Gothic"/>
      <family val="2"/>
    </font>
    <font>
      <b/>
      <sz val="30"/>
      <name val="Century Gothic"/>
      <family val="2"/>
    </font>
    <font>
      <b/>
      <sz val="22"/>
      <color theme="0"/>
      <name val="Calibri"/>
      <family val="2"/>
      <scheme val="minor"/>
    </font>
    <font>
      <sz val="24"/>
      <color rgb="FF7C5074"/>
      <name val="Century Gothic"/>
      <family val="2"/>
    </font>
    <font>
      <b/>
      <sz val="24"/>
      <color rgb="FFBF8F00"/>
      <name val="Century Gothic"/>
      <family val="2"/>
    </font>
    <font>
      <sz val="22"/>
      <color theme="0"/>
      <name val="Century Gothic"/>
      <family val="2"/>
    </font>
    <font>
      <b/>
      <sz val="20"/>
      <color theme="5" tint="-0.249977111117893"/>
      <name val="Century Gothic"/>
      <family val="2"/>
    </font>
    <font>
      <b/>
      <sz val="24"/>
      <color theme="5" tint="-0.249977111117893"/>
      <name val="Century Gothic"/>
      <family val="2"/>
    </font>
    <font>
      <i/>
      <sz val="20"/>
      <color theme="5" tint="-0.249977111117893"/>
      <name val="Century Gothic"/>
      <family val="2"/>
    </font>
    <font>
      <i/>
      <sz val="20"/>
      <name val="Century Gothic"/>
      <family val="2"/>
    </font>
    <font>
      <sz val="24"/>
      <name val="Century Gothic"/>
      <family val="2"/>
    </font>
    <font>
      <i/>
      <sz val="24"/>
      <name val="Century Gothic"/>
      <family val="2"/>
    </font>
    <font>
      <b/>
      <sz val="24"/>
      <color theme="9" tint="-0.249977111117893"/>
      <name val="Century Gothic"/>
      <family val="2"/>
    </font>
    <font>
      <b/>
      <sz val="28"/>
      <color theme="1" tint="0.34998626667073579"/>
      <name val="Century Gothic"/>
      <family val="2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859B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48ACC6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7C5074"/>
        <bgColor indexed="64"/>
      </patternFill>
    </fill>
    <fill>
      <patternFill patternType="solid">
        <fgColor rgb="FFC65911"/>
        <bgColor indexed="64"/>
      </patternFill>
    </fill>
    <fill>
      <patternFill patternType="solid">
        <fgColor rgb="FF548235"/>
        <bgColor indexed="64"/>
      </patternFill>
    </fill>
    <fill>
      <patternFill patternType="solid">
        <fgColor rgb="FFBF8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57B7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</borders>
  <cellStyleXfs count="3">
    <xf numFmtId="0" fontId="0" fillId="0" borderId="0"/>
    <xf numFmtId="9" fontId="99" fillId="0" borderId="0" applyFont="0" applyFill="0" applyBorder="0" applyAlignment="0" applyProtection="0"/>
    <xf numFmtId="44" fontId="99" fillId="0" borderId="0" applyFont="0" applyFill="0" applyBorder="0" applyAlignment="0" applyProtection="0"/>
  </cellStyleXfs>
  <cellXfs count="662">
    <xf numFmtId="0" fontId="0" fillId="0" borderId="0" xfId="0"/>
    <xf numFmtId="0" fontId="2" fillId="2" borderId="0" xfId="0" applyFont="1" applyFill="1"/>
    <xf numFmtId="0" fontId="2" fillId="2" borderId="0" xfId="0" applyFont="1" applyFill="1" applyBorder="1"/>
    <xf numFmtId="0" fontId="2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 wrapText="1"/>
    </xf>
    <xf numFmtId="0" fontId="7" fillId="0" borderId="0" xfId="0" applyFont="1" applyFill="1" applyBorder="1"/>
    <xf numFmtId="0" fontId="2" fillId="2" borderId="11" xfId="0" applyFont="1" applyFill="1" applyBorder="1"/>
    <xf numFmtId="0" fontId="5" fillId="2" borderId="0" xfId="0" quotePrefix="1" applyFont="1" applyFill="1" applyBorder="1" applyAlignment="1">
      <alignment vertical="center" wrapText="1"/>
    </xf>
    <xf numFmtId="0" fontId="0" fillId="2" borderId="0" xfId="0" applyFill="1"/>
    <xf numFmtId="0" fontId="2" fillId="5" borderId="2" xfId="0" applyFont="1" applyFill="1" applyBorder="1"/>
    <xf numFmtId="0" fontId="14" fillId="2" borderId="0" xfId="0" applyFont="1" applyFill="1"/>
    <xf numFmtId="0" fontId="10" fillId="2" borderId="0" xfId="0" quotePrefix="1" applyFont="1" applyFill="1" applyAlignment="1">
      <alignment vertical="center"/>
    </xf>
    <xf numFmtId="0" fontId="10" fillId="2" borderId="0" xfId="0" quotePrefix="1" applyFont="1" applyFill="1" applyAlignment="1">
      <alignment horizontal="left" vertical="center"/>
    </xf>
    <xf numFmtId="0" fontId="13" fillId="2" borderId="0" xfId="0" applyFont="1" applyFill="1"/>
    <xf numFmtId="0" fontId="8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 readingOrder="1"/>
    </xf>
    <xf numFmtId="0" fontId="12" fillId="2" borderId="0" xfId="0" quotePrefix="1" applyFont="1" applyFill="1"/>
    <xf numFmtId="0" fontId="14" fillId="0" borderId="0" xfId="0" applyFont="1"/>
    <xf numFmtId="0" fontId="14" fillId="2" borderId="0" xfId="0" applyFont="1" applyFill="1" applyBorder="1"/>
    <xf numFmtId="0" fontId="14" fillId="0" borderId="0" xfId="0" applyFont="1" applyFill="1" applyBorder="1"/>
    <xf numFmtId="0" fontId="16" fillId="0" borderId="0" xfId="0" applyFont="1" applyFill="1" applyBorder="1" applyAlignment="1">
      <alignment horizontal="center" vertical="center" textRotation="90" wrapText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7" fillId="2" borderId="0" xfId="0" quotePrefix="1" applyFont="1" applyFill="1" applyBorder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Border="1" applyAlignment="1">
      <alignment wrapText="1"/>
    </xf>
    <xf numFmtId="0" fontId="15" fillId="0" borderId="0" xfId="0" applyFont="1" applyAlignment="1">
      <alignment vertical="top"/>
    </xf>
    <xf numFmtId="0" fontId="15" fillId="0" borderId="0" xfId="0" applyFont="1" applyAlignment="1">
      <alignment wrapText="1"/>
    </xf>
    <xf numFmtId="0" fontId="10" fillId="2" borderId="0" xfId="0" quotePrefix="1" applyFont="1" applyFill="1" applyBorder="1" applyAlignment="1">
      <alignment vertical="center"/>
    </xf>
    <xf numFmtId="0" fontId="4" fillId="6" borderId="12" xfId="0" quotePrefix="1" applyFont="1" applyFill="1" applyBorder="1" applyAlignment="1">
      <alignment horizontal="left" vertical="center" wrapText="1" indent="1"/>
    </xf>
    <xf numFmtId="0" fontId="9" fillId="2" borderId="16" xfId="0" quotePrefix="1" applyFont="1" applyFill="1" applyBorder="1" applyAlignment="1">
      <alignment vertical="center"/>
    </xf>
    <xf numFmtId="0" fontId="9" fillId="2" borderId="17" xfId="0" quotePrefix="1" applyFont="1" applyFill="1" applyBorder="1" applyAlignment="1">
      <alignment vertical="center"/>
    </xf>
    <xf numFmtId="0" fontId="0" fillId="7" borderId="12" xfId="0" applyFill="1" applyBorder="1"/>
    <xf numFmtId="0" fontId="0" fillId="7" borderId="16" xfId="0" applyFill="1" applyBorder="1"/>
    <xf numFmtId="0" fontId="0" fillId="7" borderId="17" xfId="0" applyFill="1" applyBorder="1"/>
    <xf numFmtId="0" fontId="0" fillId="2" borderId="0" xfId="0" applyFill="1" applyBorder="1"/>
    <xf numFmtId="0" fontId="0" fillId="0" borderId="0" xfId="0" applyAlignment="1"/>
    <xf numFmtId="0" fontId="14" fillId="0" borderId="0" xfId="0" applyFont="1" applyAlignment="1"/>
    <xf numFmtId="0" fontId="19" fillId="2" borderId="0" xfId="0" quotePrefix="1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14" fillId="2" borderId="0" xfId="0" applyFont="1" applyFill="1" applyBorder="1" applyAlignment="1">
      <alignment vertical="center"/>
    </xf>
    <xf numFmtId="0" fontId="2" fillId="5" borderId="2" xfId="0" applyFont="1" applyFill="1" applyBorder="1" applyAlignment="1">
      <alignment vertical="center"/>
    </xf>
    <xf numFmtId="0" fontId="3" fillId="5" borderId="2" xfId="0" quotePrefix="1" applyFont="1" applyFill="1" applyBorder="1" applyAlignment="1">
      <alignment horizontal="right"/>
    </xf>
    <xf numFmtId="0" fontId="6" fillId="2" borderId="0" xfId="0" quotePrefix="1" applyFont="1" applyFill="1" applyBorder="1" applyAlignment="1">
      <alignment vertical="center" textRotation="90" wrapText="1"/>
    </xf>
    <xf numFmtId="0" fontId="6" fillId="2" borderId="0" xfId="0" applyFont="1" applyFill="1" applyBorder="1" applyAlignment="1">
      <alignment vertical="center" textRotation="90" wrapText="1"/>
    </xf>
    <xf numFmtId="0" fontId="16" fillId="2" borderId="0" xfId="0" quotePrefix="1" applyFont="1" applyFill="1" applyBorder="1" applyAlignment="1">
      <alignment vertical="center"/>
    </xf>
    <xf numFmtId="0" fontId="1" fillId="2" borderId="0" xfId="0" applyFont="1" applyFill="1" applyBorder="1"/>
    <xf numFmtId="0" fontId="22" fillId="2" borderId="0" xfId="0" applyFont="1" applyFill="1" applyBorder="1" applyAlignment="1">
      <alignment horizontal="center" vertical="center" wrapText="1"/>
    </xf>
    <xf numFmtId="0" fontId="11" fillId="2" borderId="0" xfId="0" quotePrefix="1" applyFont="1" applyFill="1" applyBorder="1" applyAlignment="1">
      <alignment vertical="center"/>
    </xf>
    <xf numFmtId="0" fontId="23" fillId="2" borderId="0" xfId="0" applyFont="1" applyFill="1"/>
    <xf numFmtId="0" fontId="19" fillId="2" borderId="0" xfId="0" quotePrefix="1" applyFont="1" applyFill="1" applyBorder="1" applyAlignment="1">
      <alignment horizontal="center" vertical="center"/>
    </xf>
    <xf numFmtId="0" fontId="20" fillId="2" borderId="0" xfId="0" quotePrefix="1" applyFont="1" applyFill="1"/>
    <xf numFmtId="0" fontId="21" fillId="5" borderId="2" xfId="0" applyFont="1" applyFill="1" applyBorder="1"/>
    <xf numFmtId="0" fontId="19" fillId="2" borderId="0" xfId="0" quotePrefix="1" applyFont="1" applyFill="1"/>
    <xf numFmtId="0" fontId="11" fillId="2" borderId="0" xfId="0" applyFont="1" applyFill="1" applyBorder="1" applyAlignment="1">
      <alignment vertical="center" wrapText="1"/>
    </xf>
    <xf numFmtId="0" fontId="24" fillId="2" borderId="0" xfId="0" quotePrefix="1" applyFont="1" applyFill="1" applyBorder="1" applyAlignment="1">
      <alignment vertical="top" wrapText="1"/>
    </xf>
    <xf numFmtId="0" fontId="21" fillId="2" borderId="9" xfId="0" quotePrefix="1" applyFont="1" applyFill="1" applyBorder="1" applyAlignment="1">
      <alignment vertical="top" wrapText="1"/>
    </xf>
    <xf numFmtId="0" fontId="21" fillId="2" borderId="18" xfId="0" quotePrefix="1" applyFont="1" applyFill="1" applyBorder="1" applyAlignment="1">
      <alignment vertical="top" wrapText="1"/>
    </xf>
    <xf numFmtId="0" fontId="23" fillId="2" borderId="0" xfId="0" quotePrefix="1" applyFont="1" applyFill="1" applyBorder="1" applyAlignment="1">
      <alignment vertical="center"/>
    </xf>
    <xf numFmtId="0" fontId="25" fillId="0" borderId="0" xfId="0" applyFont="1"/>
    <xf numFmtId="0" fontId="24" fillId="2" borderId="0" xfId="0" applyFont="1" applyFill="1" applyAlignment="1">
      <alignment horizontal="center" vertical="center" wrapText="1"/>
    </xf>
    <xf numFmtId="0" fontId="24" fillId="2" borderId="0" xfId="0" applyFont="1" applyFill="1" applyAlignment="1">
      <alignment vertical="top"/>
    </xf>
    <xf numFmtId="0" fontId="24" fillId="0" borderId="0" xfId="0" applyFont="1" applyAlignment="1">
      <alignment horizontal="center" vertical="center" wrapText="1"/>
    </xf>
    <xf numFmtId="0" fontId="21" fillId="2" borderId="15" xfId="0" applyFont="1" applyFill="1" applyBorder="1" applyAlignment="1">
      <alignment vertical="top" wrapText="1"/>
    </xf>
    <xf numFmtId="0" fontId="21" fillId="2" borderId="9" xfId="0" applyFont="1" applyFill="1" applyBorder="1" applyAlignment="1">
      <alignment vertical="top" wrapText="1"/>
    </xf>
    <xf numFmtId="0" fontId="23" fillId="2" borderId="13" xfId="0" quotePrefix="1" applyFont="1" applyFill="1" applyBorder="1" applyAlignment="1">
      <alignment vertical="center"/>
    </xf>
    <xf numFmtId="0" fontId="21" fillId="2" borderId="15" xfId="0" quotePrefix="1" applyFont="1" applyFill="1" applyBorder="1" applyAlignment="1">
      <alignment vertical="top" wrapText="1"/>
    </xf>
    <xf numFmtId="0" fontId="25" fillId="2" borderId="0" xfId="0" applyFont="1" applyFill="1"/>
    <xf numFmtId="0" fontId="22" fillId="2" borderId="0" xfId="0" quotePrefix="1" applyFont="1" applyFill="1" applyBorder="1" applyAlignment="1">
      <alignment horizontal="center" vertical="center" wrapText="1"/>
    </xf>
    <xf numFmtId="0" fontId="22" fillId="2" borderId="0" xfId="0" quotePrefix="1" applyFont="1" applyFill="1" applyBorder="1" applyAlignment="1">
      <alignment vertical="center" wrapText="1"/>
    </xf>
    <xf numFmtId="0" fontId="24" fillId="2" borderId="13" xfId="0" quotePrefix="1" applyFont="1" applyFill="1" applyBorder="1" applyAlignment="1">
      <alignment vertical="top" wrapText="1"/>
    </xf>
    <xf numFmtId="0" fontId="11" fillId="2" borderId="0" xfId="0" applyFont="1" applyFill="1" applyBorder="1" applyAlignment="1">
      <alignment wrapText="1"/>
    </xf>
    <xf numFmtId="0" fontId="21" fillId="2" borderId="15" xfId="0" quotePrefix="1" applyFont="1" applyFill="1" applyBorder="1" applyAlignment="1">
      <alignment wrapText="1"/>
    </xf>
    <xf numFmtId="0" fontId="21" fillId="2" borderId="9" xfId="0" quotePrefix="1" applyFont="1" applyFill="1" applyBorder="1" applyAlignment="1">
      <alignment wrapText="1"/>
    </xf>
    <xf numFmtId="0" fontId="21" fillId="2" borderId="18" xfId="0" quotePrefix="1" applyFont="1" applyFill="1" applyBorder="1" applyAlignment="1">
      <alignment wrapText="1"/>
    </xf>
    <xf numFmtId="0" fontId="24" fillId="2" borderId="14" xfId="0" quotePrefix="1" applyFont="1" applyFill="1" applyBorder="1" applyAlignment="1">
      <alignment vertical="top" wrapText="1"/>
    </xf>
    <xf numFmtId="0" fontId="19" fillId="2" borderId="0" xfId="0" quotePrefix="1" applyFont="1" applyFill="1" applyBorder="1"/>
    <xf numFmtId="0" fontId="22" fillId="2" borderId="0" xfId="0" applyFont="1" applyFill="1" applyBorder="1" applyAlignment="1">
      <alignment vertical="center" wrapText="1" readingOrder="1"/>
    </xf>
    <xf numFmtId="0" fontId="21" fillId="2" borderId="15" xfId="0" quotePrefix="1" applyFont="1" applyFill="1" applyBorder="1" applyAlignment="1">
      <alignment horizontal="left" vertical="top" wrapText="1" readingOrder="1"/>
    </xf>
    <xf numFmtId="0" fontId="21" fillId="2" borderId="9" xfId="0" applyFont="1" applyFill="1" applyBorder="1" applyAlignment="1">
      <alignment horizontal="left" vertical="top" wrapText="1" readingOrder="1"/>
    </xf>
    <xf numFmtId="0" fontId="21" fillId="2" borderId="9" xfId="0" quotePrefix="1" applyFont="1" applyFill="1" applyBorder="1" applyAlignment="1">
      <alignment horizontal="left" vertical="top" wrapText="1" readingOrder="1"/>
    </xf>
    <xf numFmtId="0" fontId="21" fillId="2" borderId="18" xfId="0" applyFont="1" applyFill="1" applyBorder="1" applyAlignment="1">
      <alignment horizontal="left" vertical="top" wrapText="1" readingOrder="1"/>
    </xf>
    <xf numFmtId="0" fontId="24" fillId="2" borderId="0" xfId="0" applyFont="1" applyFill="1" applyBorder="1" applyAlignment="1">
      <alignment horizontal="left" vertical="top" wrapText="1" readingOrder="1"/>
    </xf>
    <xf numFmtId="0" fontId="11" fillId="2" borderId="0" xfId="0" quotePrefix="1" applyFont="1" applyFill="1" applyAlignment="1">
      <alignment vertical="center"/>
    </xf>
    <xf numFmtId="0" fontId="22" fillId="2" borderId="0" xfId="0" applyFont="1" applyFill="1" applyBorder="1" applyAlignment="1">
      <alignment horizontal="center" vertical="center" wrapText="1" readingOrder="1"/>
    </xf>
    <xf numFmtId="0" fontId="22" fillId="2" borderId="0" xfId="0" applyFont="1" applyFill="1" applyBorder="1" applyAlignment="1">
      <alignment vertical="center" wrapText="1"/>
    </xf>
    <xf numFmtId="0" fontId="26" fillId="0" borderId="0" xfId="0" quotePrefix="1" applyFont="1"/>
    <xf numFmtId="0" fontId="21" fillId="2" borderId="18" xfId="0" applyFont="1" applyFill="1" applyBorder="1" applyAlignment="1">
      <alignment vertical="top" wrapText="1"/>
    </xf>
    <xf numFmtId="0" fontId="20" fillId="2" borderId="0" xfId="0" quotePrefix="1" applyFont="1" applyFill="1" applyAlignment="1">
      <alignment vertical="center"/>
    </xf>
    <xf numFmtId="0" fontId="24" fillId="2" borderId="0" xfId="0" quotePrefix="1" applyFont="1" applyFill="1" applyBorder="1" applyAlignment="1">
      <alignment vertical="center" wrapText="1"/>
    </xf>
    <xf numFmtId="0" fontId="25" fillId="0" borderId="0" xfId="0" applyFont="1" applyAlignment="1">
      <alignment vertical="center"/>
    </xf>
    <xf numFmtId="0" fontId="24" fillId="2" borderId="0" xfId="0" applyFont="1" applyFill="1" applyAlignment="1">
      <alignment vertical="center"/>
    </xf>
    <xf numFmtId="0" fontId="24" fillId="2" borderId="13" xfId="0" quotePrefix="1" applyFont="1" applyFill="1" applyBorder="1" applyAlignment="1">
      <alignment vertical="center" wrapText="1"/>
    </xf>
    <xf numFmtId="0" fontId="24" fillId="2" borderId="14" xfId="0" quotePrefix="1" applyFont="1" applyFill="1" applyBorder="1" applyAlignment="1">
      <alignment vertical="center" wrapText="1"/>
    </xf>
    <xf numFmtId="0" fontId="19" fillId="2" borderId="0" xfId="0" quotePrefix="1" applyFont="1" applyFill="1" applyBorder="1" applyAlignment="1">
      <alignment vertical="center"/>
    </xf>
    <xf numFmtId="0" fontId="24" fillId="2" borderId="0" xfId="0" applyFont="1" applyFill="1" applyBorder="1" applyAlignment="1">
      <alignment horizontal="left" vertical="center" wrapText="1" readingOrder="1"/>
    </xf>
    <xf numFmtId="0" fontId="15" fillId="0" borderId="0" xfId="0" applyFont="1" applyAlignment="1">
      <alignment vertical="center"/>
    </xf>
    <xf numFmtId="0" fontId="23" fillId="2" borderId="0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21" fillId="2" borderId="9" xfId="0" quotePrefix="1" applyFont="1" applyFill="1" applyBorder="1" applyAlignment="1">
      <alignment vertical="center" wrapText="1"/>
    </xf>
    <xf numFmtId="0" fontId="21" fillId="2" borderId="18" xfId="0" quotePrefix="1" applyFont="1" applyFill="1" applyBorder="1" applyAlignment="1">
      <alignment vertical="center" wrapText="1"/>
    </xf>
    <xf numFmtId="0" fontId="21" fillId="2" borderId="15" xfId="0" applyFont="1" applyFill="1" applyBorder="1" applyAlignment="1">
      <alignment horizontal="left" vertical="center" wrapText="1" readingOrder="1"/>
    </xf>
    <xf numFmtId="0" fontId="27" fillId="2" borderId="0" xfId="0" applyFont="1" applyFill="1" applyAlignment="1">
      <alignment horizontal="center" vertical="center"/>
    </xf>
    <xf numFmtId="0" fontId="28" fillId="2" borderId="0" xfId="0" applyFont="1" applyFill="1"/>
    <xf numFmtId="0" fontId="28" fillId="2" borderId="0" xfId="0" applyFont="1" applyFill="1" applyAlignment="1">
      <alignment vertical="center"/>
    </xf>
    <xf numFmtId="0" fontId="30" fillId="2" borderId="0" xfId="0" applyFont="1" applyFill="1"/>
    <xf numFmtId="0" fontId="28" fillId="2" borderId="0" xfId="0" quotePrefix="1" applyFont="1" applyFill="1"/>
    <xf numFmtId="0" fontId="29" fillId="2" borderId="0" xfId="0" quotePrefix="1" applyFont="1" applyFill="1" applyBorder="1" applyAlignment="1">
      <alignment vertical="top" wrapText="1"/>
    </xf>
    <xf numFmtId="0" fontId="31" fillId="2" borderId="0" xfId="0" applyFont="1" applyFill="1"/>
    <xf numFmtId="0" fontId="27" fillId="2" borderId="0" xfId="0" quotePrefix="1" applyFont="1" applyFill="1" applyAlignment="1">
      <alignment vertical="center"/>
    </xf>
    <xf numFmtId="0" fontId="33" fillId="2" borderId="0" xfId="0" quotePrefix="1" applyFont="1" applyFill="1" applyBorder="1" applyAlignment="1">
      <alignment horizontal="right" vertical="center"/>
    </xf>
    <xf numFmtId="0" fontId="34" fillId="2" borderId="0" xfId="0" applyFont="1" applyFill="1" applyBorder="1"/>
    <xf numFmtId="0" fontId="32" fillId="2" borderId="0" xfId="0" applyFont="1" applyFill="1" applyBorder="1"/>
    <xf numFmtId="0" fontId="29" fillId="9" borderId="0" xfId="0" applyFont="1" applyFill="1" applyAlignment="1">
      <alignment vertical="center"/>
    </xf>
    <xf numFmtId="0" fontId="28" fillId="9" borderId="0" xfId="0" applyFont="1" applyFill="1" applyAlignment="1">
      <alignment vertical="center"/>
    </xf>
    <xf numFmtId="0" fontId="31" fillId="9" borderId="0" xfId="0" applyFont="1" applyFill="1"/>
    <xf numFmtId="0" fontId="35" fillId="0" borderId="0" xfId="0" applyFont="1" applyAlignment="1">
      <alignment horizontal="center" vertical="center" wrapText="1"/>
    </xf>
    <xf numFmtId="0" fontId="27" fillId="2" borderId="0" xfId="0" quotePrefix="1" applyFont="1" applyFill="1" applyAlignment="1">
      <alignment horizontal="center"/>
    </xf>
    <xf numFmtId="0" fontId="35" fillId="2" borderId="0" xfId="0" applyFont="1" applyFill="1" applyAlignment="1">
      <alignment horizontal="center" vertical="center" wrapText="1"/>
    </xf>
    <xf numFmtId="0" fontId="20" fillId="2" borderId="0" xfId="0" quotePrefix="1" applyFont="1" applyFill="1" applyBorder="1" applyAlignment="1">
      <alignment vertical="center"/>
    </xf>
    <xf numFmtId="0" fontId="10" fillId="2" borderId="0" xfId="0" quotePrefix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1" fillId="2" borderId="0" xfId="0" applyFont="1" applyFill="1" applyBorder="1" applyAlignment="1">
      <alignment horizontal="center" vertical="center" wrapText="1"/>
    </xf>
    <xf numFmtId="0" fontId="23" fillId="2" borderId="0" xfId="0" applyFont="1" applyFill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11" fillId="2" borderId="0" xfId="0" applyFont="1" applyFill="1" applyBorder="1" applyAlignment="1">
      <alignment horizontal="center" wrapText="1"/>
    </xf>
    <xf numFmtId="0" fontId="15" fillId="0" borderId="0" xfId="0" applyFont="1" applyBorder="1" applyAlignment="1">
      <alignment horizontal="center" wrapText="1"/>
    </xf>
    <xf numFmtId="0" fontId="15" fillId="0" borderId="0" xfId="0" applyFont="1" applyAlignment="1">
      <alignment horizontal="center" wrapText="1"/>
    </xf>
    <xf numFmtId="0" fontId="0" fillId="2" borderId="0" xfId="0" applyFill="1" applyAlignment="1">
      <alignment vertical="center"/>
    </xf>
    <xf numFmtId="0" fontId="19" fillId="0" borderId="0" xfId="0" quotePrefix="1" applyFont="1" applyAlignment="1">
      <alignment horizontal="left" vertical="center" indent="2"/>
    </xf>
    <xf numFmtId="0" fontId="38" fillId="0" borderId="0" xfId="0" applyFont="1" applyAlignment="1">
      <alignment horizontal="right" vertical="center"/>
    </xf>
    <xf numFmtId="0" fontId="18" fillId="0" borderId="0" xfId="0" quotePrefix="1" applyFont="1" applyAlignment="1">
      <alignment horizontal="left" vertical="center" wrapText="1" indent="2"/>
    </xf>
    <xf numFmtId="0" fontId="19" fillId="0" borderId="0" xfId="0" quotePrefix="1" applyFont="1" applyAlignment="1">
      <alignment horizontal="left" vertical="center"/>
    </xf>
    <xf numFmtId="0" fontId="18" fillId="2" borderId="0" xfId="0" quotePrefix="1" applyFont="1" applyFill="1" applyAlignment="1">
      <alignment horizontal="left" vertical="center" indent="2"/>
    </xf>
    <xf numFmtId="0" fontId="23" fillId="0" borderId="0" xfId="0" applyFont="1" applyAlignment="1">
      <alignment horizontal="right" vertical="center"/>
    </xf>
    <xf numFmtId="0" fontId="19" fillId="2" borderId="0" xfId="0" quotePrefix="1" applyFont="1" applyFill="1" applyAlignment="1">
      <alignment horizontal="left" vertical="center" indent="1"/>
    </xf>
    <xf numFmtId="0" fontId="38" fillId="2" borderId="0" xfId="0" quotePrefix="1" applyFont="1" applyFill="1" applyAlignment="1">
      <alignment vertical="center" wrapText="1"/>
    </xf>
    <xf numFmtId="0" fontId="27" fillId="2" borderId="0" xfId="0" quotePrefix="1" applyFont="1" applyFill="1" applyAlignment="1">
      <alignment horizontal="right" vertical="center"/>
    </xf>
    <xf numFmtId="0" fontId="27" fillId="2" borderId="0" xfId="0" applyFont="1" applyFill="1" applyBorder="1" applyAlignment="1">
      <alignment vertical="center" wrapText="1"/>
    </xf>
    <xf numFmtId="0" fontId="10" fillId="2" borderId="0" xfId="0" quotePrefix="1" applyFont="1" applyFill="1" applyAlignment="1">
      <alignment vertical="center" wrapText="1"/>
    </xf>
    <xf numFmtId="0" fontId="14" fillId="2" borderId="0" xfId="0" applyFont="1" applyFill="1" applyAlignment="1">
      <alignment wrapText="1"/>
    </xf>
    <xf numFmtId="0" fontId="37" fillId="0" borderId="0" xfId="0" applyFont="1"/>
    <xf numFmtId="0" fontId="42" fillId="2" borderId="0" xfId="0" applyFont="1" applyFill="1"/>
    <xf numFmtId="0" fontId="43" fillId="2" borderId="0" xfId="0" applyFont="1" applyFill="1"/>
    <xf numFmtId="0" fontId="43" fillId="0" borderId="0" xfId="0" applyFont="1"/>
    <xf numFmtId="0" fontId="47" fillId="0" borderId="0" xfId="0" applyFont="1"/>
    <xf numFmtId="0" fontId="47" fillId="2" borderId="0" xfId="0" applyFont="1" applyFill="1"/>
    <xf numFmtId="0" fontId="43" fillId="5" borderId="36" xfId="0" applyFont="1" applyFill="1" applyBorder="1" applyAlignment="1">
      <alignment horizontal="center" vertical="center"/>
    </xf>
    <xf numFmtId="0" fontId="46" fillId="0" borderId="0" xfId="0" applyFont="1" applyAlignment="1">
      <alignment wrapText="1"/>
    </xf>
    <xf numFmtId="0" fontId="43" fillId="5" borderId="39" xfId="0" applyFont="1" applyFill="1" applyBorder="1" applyAlignment="1">
      <alignment horizontal="center" vertical="center"/>
    </xf>
    <xf numFmtId="0" fontId="46" fillId="0" borderId="0" xfId="0" applyFont="1" applyAlignment="1">
      <alignment vertical="top"/>
    </xf>
    <xf numFmtId="0" fontId="49" fillId="9" borderId="0" xfId="0" applyFont="1" applyFill="1" applyAlignment="1">
      <alignment horizontal="center" vertical="center"/>
    </xf>
    <xf numFmtId="0" fontId="49" fillId="2" borderId="0" xfId="0" applyFont="1" applyFill="1" applyAlignment="1">
      <alignment horizontal="center" vertical="center"/>
    </xf>
    <xf numFmtId="0" fontId="49" fillId="9" borderId="0" xfId="0" quotePrefix="1" applyFont="1" applyFill="1" applyAlignment="1">
      <alignment vertical="center"/>
    </xf>
    <xf numFmtId="0" fontId="54" fillId="2" borderId="0" xfId="0" quotePrefix="1" applyFont="1" applyFill="1" applyBorder="1" applyAlignment="1">
      <alignment vertical="center" wrapText="1"/>
    </xf>
    <xf numFmtId="0" fontId="55" fillId="5" borderId="2" xfId="0" applyFont="1" applyFill="1" applyBorder="1" applyAlignment="1">
      <alignment vertical="center"/>
    </xf>
    <xf numFmtId="0" fontId="51" fillId="2" borderId="0" xfId="0" applyFont="1" applyFill="1" applyAlignment="1">
      <alignment horizontal="center" vertical="center"/>
    </xf>
    <xf numFmtId="0" fontId="23" fillId="5" borderId="32" xfId="0" applyFont="1" applyFill="1" applyBorder="1"/>
    <xf numFmtId="0" fontId="23" fillId="5" borderId="35" xfId="0" applyFont="1" applyFill="1" applyBorder="1"/>
    <xf numFmtId="0" fontId="23" fillId="5" borderId="37" xfId="0" applyFont="1" applyFill="1" applyBorder="1"/>
    <xf numFmtId="0" fontId="43" fillId="5" borderId="33" xfId="0" applyFont="1" applyFill="1" applyBorder="1" applyAlignment="1">
      <alignment horizontal="center" vertical="center"/>
    </xf>
    <xf numFmtId="0" fontId="43" fillId="5" borderId="34" xfId="0" applyFont="1" applyFill="1" applyBorder="1" applyAlignment="1">
      <alignment horizontal="center" vertical="center"/>
    </xf>
    <xf numFmtId="0" fontId="43" fillId="5" borderId="3" xfId="0" applyFont="1" applyFill="1" applyBorder="1" applyAlignment="1">
      <alignment horizontal="center" vertical="center"/>
    </xf>
    <xf numFmtId="0" fontId="43" fillId="5" borderId="38" xfId="0" applyFont="1" applyFill="1" applyBorder="1" applyAlignment="1">
      <alignment horizontal="center" vertical="center"/>
    </xf>
    <xf numFmtId="0" fontId="58" fillId="0" borderId="0" xfId="0" applyFont="1"/>
    <xf numFmtId="0" fontId="57" fillId="0" borderId="0" xfId="0" applyFont="1" applyFill="1" applyBorder="1"/>
    <xf numFmtId="0" fontId="57" fillId="0" borderId="0" xfId="0" applyFont="1"/>
    <xf numFmtId="0" fontId="50" fillId="6" borderId="5" xfId="0" quotePrefix="1" applyFont="1" applyFill="1" applyBorder="1" applyAlignment="1">
      <alignment horizontal="center" vertical="center" textRotation="90" wrapText="1"/>
    </xf>
    <xf numFmtId="0" fontId="50" fillId="10" borderId="3" xfId="0" quotePrefix="1" applyFont="1" applyFill="1" applyBorder="1" applyAlignment="1">
      <alignment horizontal="center" vertical="center" textRotation="90" wrapText="1"/>
    </xf>
    <xf numFmtId="0" fontId="50" fillId="11" borderId="3" xfId="0" quotePrefix="1" applyFont="1" applyFill="1" applyBorder="1" applyAlignment="1">
      <alignment horizontal="center" vertical="center" textRotation="90" wrapText="1"/>
    </xf>
    <xf numFmtId="0" fontId="50" fillId="4" borderId="3" xfId="0" applyFont="1" applyFill="1" applyBorder="1" applyAlignment="1">
      <alignment horizontal="center" vertical="center" textRotation="90" wrapText="1"/>
    </xf>
    <xf numFmtId="0" fontId="27" fillId="2" borderId="0" xfId="0" quotePrefix="1" applyFont="1" applyFill="1" applyBorder="1" applyAlignment="1">
      <alignment horizontal="center" vertical="center" textRotation="90" wrapText="1"/>
    </xf>
    <xf numFmtId="0" fontId="27" fillId="2" borderId="0" xfId="0" applyFont="1" applyFill="1" applyBorder="1" applyAlignment="1">
      <alignment horizontal="center" vertical="center" textRotation="90" wrapText="1"/>
    </xf>
    <xf numFmtId="0" fontId="61" fillId="2" borderId="0" xfId="0" applyFont="1" applyFill="1" applyBorder="1" applyAlignment="1">
      <alignment horizontal="center" vertical="center" wrapText="1"/>
    </xf>
    <xf numFmtId="0" fontId="62" fillId="0" borderId="0" xfId="0" applyFont="1" applyAlignment="1">
      <alignment horizontal="center" vertical="center" wrapText="1"/>
    </xf>
    <xf numFmtId="0" fontId="62" fillId="0" borderId="0" xfId="0" applyFont="1" applyAlignment="1">
      <alignment vertical="top"/>
    </xf>
    <xf numFmtId="0" fontId="63" fillId="0" borderId="0" xfId="0" applyFont="1"/>
    <xf numFmtId="0" fontId="63" fillId="0" borderId="0" xfId="0" applyFont="1" applyFill="1" applyBorder="1"/>
    <xf numFmtId="0" fontId="49" fillId="2" borderId="0" xfId="0" quotePrefix="1" applyFont="1" applyFill="1" applyAlignment="1">
      <alignment horizontal="right" vertical="center"/>
    </xf>
    <xf numFmtId="0" fontId="54" fillId="2" borderId="0" xfId="0" quotePrefix="1" applyFont="1" applyFill="1" applyAlignment="1">
      <alignment vertical="center"/>
    </xf>
    <xf numFmtId="0" fontId="28" fillId="5" borderId="2" xfId="0" applyFont="1" applyFill="1" applyBorder="1" applyAlignment="1">
      <alignment vertical="center"/>
    </xf>
    <xf numFmtId="0" fontId="37" fillId="2" borderId="0" xfId="0" quotePrefix="1" applyFont="1" applyFill="1" applyBorder="1" applyAlignment="1">
      <alignment vertical="center"/>
    </xf>
    <xf numFmtId="0" fontId="65" fillId="2" borderId="0" xfId="0" quotePrefix="1" applyFont="1" applyFill="1" applyBorder="1" applyAlignment="1">
      <alignment horizontal="right" vertical="center"/>
    </xf>
    <xf numFmtId="0" fontId="66" fillId="2" borderId="0" xfId="0" applyFont="1" applyFill="1"/>
    <xf numFmtId="0" fontId="67" fillId="2" borderId="0" xfId="0" applyFont="1" applyFill="1"/>
    <xf numFmtId="0" fontId="68" fillId="9" borderId="0" xfId="0" applyFont="1" applyFill="1"/>
    <xf numFmtId="0" fontId="21" fillId="2" borderId="0" xfId="0" applyFont="1" applyFill="1" applyAlignment="1">
      <alignment vertical="center"/>
    </xf>
    <xf numFmtId="0" fontId="23" fillId="9" borderId="0" xfId="0" applyFont="1" applyFill="1"/>
    <xf numFmtId="0" fontId="40" fillId="2" borderId="0" xfId="0" quotePrefix="1" applyFont="1" applyFill="1" applyBorder="1" applyAlignment="1">
      <alignment horizontal="left" vertical="top"/>
    </xf>
    <xf numFmtId="0" fontId="21" fillId="2" borderId="0" xfId="0" applyFont="1" applyFill="1"/>
    <xf numFmtId="0" fontId="23" fillId="2" borderId="0" xfId="0" applyFont="1" applyFill="1" applyBorder="1" applyAlignment="1">
      <alignment horizontal="center"/>
    </xf>
    <xf numFmtId="0" fontId="64" fillId="2" borderId="10" xfId="0" quotePrefix="1" applyFont="1" applyFill="1" applyBorder="1" applyAlignment="1">
      <alignment vertical="center" wrapText="1"/>
    </xf>
    <xf numFmtId="0" fontId="64" fillId="2" borderId="8" xfId="0" quotePrefix="1" applyFont="1" applyFill="1" applyBorder="1" applyAlignment="1">
      <alignment vertical="center" wrapText="1"/>
    </xf>
    <xf numFmtId="0" fontId="64" fillId="2" borderId="29" xfId="0" quotePrefix="1" applyFont="1" applyFill="1" applyBorder="1" applyAlignment="1">
      <alignment vertical="center" wrapText="1"/>
    </xf>
    <xf numFmtId="0" fontId="31" fillId="0" borderId="0" xfId="0" applyFont="1" applyAlignment="1">
      <alignment vertical="center"/>
    </xf>
    <xf numFmtId="0" fontId="37" fillId="2" borderId="13" xfId="0" quotePrefix="1" applyFont="1" applyFill="1" applyBorder="1" applyAlignment="1">
      <alignment vertical="center"/>
    </xf>
    <xf numFmtId="0" fontId="37" fillId="0" borderId="14" xfId="0" quotePrefix="1" applyFont="1" applyBorder="1" applyAlignment="1">
      <alignment vertical="center"/>
    </xf>
    <xf numFmtId="0" fontId="37" fillId="0" borderId="0" xfId="0" quotePrefix="1" applyFont="1" applyBorder="1" applyAlignment="1">
      <alignment vertical="center"/>
    </xf>
    <xf numFmtId="0" fontId="28" fillId="2" borderId="0" xfId="0" applyFont="1" applyFill="1" applyBorder="1" applyAlignment="1">
      <alignment vertical="center"/>
    </xf>
    <xf numFmtId="0" fontId="37" fillId="0" borderId="0" xfId="0" applyFont="1" applyAlignment="1">
      <alignment vertical="center"/>
    </xf>
    <xf numFmtId="0" fontId="36" fillId="2" borderId="0" xfId="0" applyFont="1" applyFill="1" applyAlignment="1">
      <alignment vertical="center"/>
    </xf>
    <xf numFmtId="0" fontId="37" fillId="2" borderId="0" xfId="0" applyFont="1" applyFill="1" applyAlignment="1">
      <alignment vertical="center"/>
    </xf>
    <xf numFmtId="0" fontId="31" fillId="2" borderId="0" xfId="0" applyFont="1" applyFill="1" applyAlignment="1">
      <alignment vertical="center"/>
    </xf>
    <xf numFmtId="0" fontId="60" fillId="2" borderId="0" xfId="0" applyFont="1" applyFill="1" applyBorder="1" applyAlignment="1">
      <alignment horizontal="center" vertical="center" textRotation="90" wrapText="1"/>
    </xf>
    <xf numFmtId="0" fontId="49" fillId="2" borderId="0" xfId="0" applyFont="1" applyFill="1" applyBorder="1" applyAlignment="1">
      <alignment vertical="center" wrapText="1"/>
    </xf>
    <xf numFmtId="0" fontId="69" fillId="0" borderId="0" xfId="0" applyFont="1" applyFill="1" applyBorder="1"/>
    <xf numFmtId="0" fontId="69" fillId="2" borderId="0" xfId="0" quotePrefix="1" applyFont="1" applyFill="1" applyBorder="1" applyAlignment="1">
      <alignment vertical="center"/>
    </xf>
    <xf numFmtId="0" fontId="68" fillId="2" borderId="0" xfId="0" applyFont="1" applyFill="1"/>
    <xf numFmtId="0" fontId="68" fillId="0" borderId="0" xfId="0" applyFont="1"/>
    <xf numFmtId="0" fontId="71" fillId="0" borderId="0" xfId="0" applyFont="1" applyAlignment="1">
      <alignment horizontal="center" vertical="center" wrapText="1"/>
    </xf>
    <xf numFmtId="0" fontId="49" fillId="2" borderId="0" xfId="0" quotePrefix="1" applyFont="1" applyFill="1" applyBorder="1" applyAlignment="1">
      <alignment vertical="center"/>
    </xf>
    <xf numFmtId="0" fontId="49" fillId="11" borderId="0" xfId="0" quotePrefix="1" applyFont="1" applyFill="1" applyAlignment="1">
      <alignment horizontal="center" vertical="center"/>
    </xf>
    <xf numFmtId="0" fontId="49" fillId="11" borderId="0" xfId="0" quotePrefix="1" applyFont="1" applyFill="1" applyAlignment="1">
      <alignment vertical="center" wrapText="1"/>
    </xf>
    <xf numFmtId="0" fontId="49" fillId="11" borderId="0" xfId="0" quotePrefix="1" applyFont="1" applyFill="1" applyAlignment="1">
      <alignment vertical="center"/>
    </xf>
    <xf numFmtId="0" fontId="49" fillId="10" borderId="0" xfId="0" quotePrefix="1" applyFont="1" applyFill="1" applyAlignment="1">
      <alignment vertical="center" wrapText="1"/>
    </xf>
    <xf numFmtId="0" fontId="69" fillId="2" borderId="0" xfId="0" applyFont="1" applyFill="1"/>
    <xf numFmtId="0" fontId="67" fillId="5" borderId="2" xfId="0" applyFont="1" applyFill="1" applyBorder="1" applyAlignment="1">
      <alignment vertical="center"/>
    </xf>
    <xf numFmtId="0" fontId="69" fillId="0" borderId="0" xfId="0" applyFont="1" applyAlignment="1">
      <alignment vertical="center"/>
    </xf>
    <xf numFmtId="0" fontId="72" fillId="0" borderId="19" xfId="0" applyFont="1" applyBorder="1" applyAlignment="1">
      <alignment horizontal="right" vertical="center"/>
    </xf>
    <xf numFmtId="0" fontId="73" fillId="2" borderId="0" xfId="0" applyFont="1" applyFill="1"/>
    <xf numFmtId="0" fontId="64" fillId="5" borderId="19" xfId="0" applyFont="1" applyFill="1" applyBorder="1" applyAlignment="1">
      <alignment vertical="center"/>
    </xf>
    <xf numFmtId="0" fontId="72" fillId="0" borderId="20" xfId="0" applyFont="1" applyBorder="1" applyAlignment="1">
      <alignment horizontal="right" vertical="center"/>
    </xf>
    <xf numFmtId="0" fontId="64" fillId="5" borderId="20" xfId="0" applyFont="1" applyFill="1" applyBorder="1" applyAlignment="1">
      <alignment vertical="center"/>
    </xf>
    <xf numFmtId="0" fontId="72" fillId="0" borderId="21" xfId="0" applyFont="1" applyBorder="1" applyAlignment="1">
      <alignment horizontal="right" vertical="center"/>
    </xf>
    <xf numFmtId="0" fontId="64" fillId="5" borderId="21" xfId="0" applyFont="1" applyFill="1" applyBorder="1" applyAlignment="1">
      <alignment vertical="center"/>
    </xf>
    <xf numFmtId="0" fontId="76" fillId="2" borderId="0" xfId="0" applyFont="1" applyFill="1"/>
    <xf numFmtId="0" fontId="76" fillId="0" borderId="0" xfId="0" applyFont="1" applyAlignment="1">
      <alignment vertical="center"/>
    </xf>
    <xf numFmtId="0" fontId="77" fillId="0" borderId="19" xfId="0" applyFont="1" applyBorder="1" applyAlignment="1">
      <alignment horizontal="right" vertical="center"/>
    </xf>
    <xf numFmtId="0" fontId="66" fillId="5" borderId="19" xfId="0" applyFont="1" applyFill="1" applyBorder="1" applyAlignment="1">
      <alignment vertical="center"/>
    </xf>
    <xf numFmtId="0" fontId="77" fillId="0" borderId="20" xfId="0" applyFont="1" applyBorder="1" applyAlignment="1">
      <alignment horizontal="right" vertical="center"/>
    </xf>
    <xf numFmtId="0" fontId="66" fillId="5" borderId="20" xfId="0" applyFont="1" applyFill="1" applyBorder="1" applyAlignment="1">
      <alignment vertical="center"/>
    </xf>
    <xf numFmtId="0" fontId="77" fillId="0" borderId="21" xfId="0" applyFont="1" applyBorder="1" applyAlignment="1">
      <alignment horizontal="right" vertical="center"/>
    </xf>
    <xf numFmtId="0" fontId="66" fillId="5" borderId="21" xfId="0" applyFont="1" applyFill="1" applyBorder="1" applyAlignment="1">
      <alignment vertical="center"/>
    </xf>
    <xf numFmtId="0" fontId="49" fillId="10" borderId="0" xfId="0" quotePrefix="1" applyFont="1" applyFill="1" applyAlignment="1">
      <alignment vertical="center"/>
    </xf>
    <xf numFmtId="0" fontId="73" fillId="0" borderId="0" xfId="0" applyFont="1"/>
    <xf numFmtId="0" fontId="64" fillId="5" borderId="2" xfId="0" applyFont="1" applyFill="1" applyBorder="1" applyAlignment="1">
      <alignment vertical="center"/>
    </xf>
    <xf numFmtId="0" fontId="49" fillId="2" borderId="0" xfId="0" quotePrefix="1" applyFont="1" applyFill="1" applyAlignment="1">
      <alignment vertical="center"/>
    </xf>
    <xf numFmtId="0" fontId="66" fillId="5" borderId="2" xfId="0" applyFont="1" applyFill="1" applyBorder="1"/>
    <xf numFmtId="0" fontId="79" fillId="2" borderId="0" xfId="0" applyFont="1" applyFill="1"/>
    <xf numFmtId="0" fontId="79" fillId="0" borderId="0" xfId="0" applyFont="1"/>
    <xf numFmtId="0" fontId="80" fillId="2" borderId="0" xfId="0" applyFont="1" applyFill="1"/>
    <xf numFmtId="0" fontId="80" fillId="0" borderId="0" xfId="0" applyFont="1"/>
    <xf numFmtId="0" fontId="54" fillId="2" borderId="0" xfId="0" quotePrefix="1" applyFont="1" applyFill="1" applyAlignment="1">
      <alignment horizontal="left" vertical="center" indent="2"/>
    </xf>
    <xf numFmtId="0" fontId="49" fillId="14" borderId="0" xfId="0" quotePrefix="1" applyFont="1" applyFill="1" applyAlignment="1">
      <alignment vertical="center" wrapText="1"/>
    </xf>
    <xf numFmtId="0" fontId="76" fillId="0" borderId="0" xfId="0" applyFont="1"/>
    <xf numFmtId="0" fontId="82" fillId="2" borderId="0" xfId="0" applyFont="1" applyFill="1"/>
    <xf numFmtId="0" fontId="63" fillId="5" borderId="33" xfId="0" applyFont="1" applyFill="1" applyBorder="1"/>
    <xf numFmtId="0" fontId="63" fillId="5" borderId="3" xfId="0" applyFont="1" applyFill="1" applyBorder="1"/>
    <xf numFmtId="0" fontId="63" fillId="5" borderId="38" xfId="0" applyFont="1" applyFill="1" applyBorder="1"/>
    <xf numFmtId="0" fontId="76" fillId="2" borderId="0" xfId="0" applyFont="1" applyFill="1" applyAlignment="1">
      <alignment vertical="center"/>
    </xf>
    <xf numFmtId="164" fontId="73" fillId="5" borderId="34" xfId="0" applyNumberFormat="1" applyFont="1" applyFill="1" applyBorder="1" applyAlignment="1">
      <alignment vertical="center"/>
    </xf>
    <xf numFmtId="164" fontId="73" fillId="0" borderId="36" xfId="0" applyNumberFormat="1" applyFont="1" applyBorder="1" applyAlignment="1">
      <alignment vertical="center"/>
    </xf>
    <xf numFmtId="0" fontId="64" fillId="2" borderId="42" xfId="0" quotePrefix="1" applyFont="1" applyFill="1" applyBorder="1" applyAlignment="1">
      <alignment horizontal="right" vertical="center" wrapText="1"/>
    </xf>
    <xf numFmtId="164" fontId="73" fillId="5" borderId="36" xfId="0" applyNumberFormat="1" applyFont="1" applyFill="1" applyBorder="1" applyAlignment="1">
      <alignment vertical="center"/>
    </xf>
    <xf numFmtId="164" fontId="73" fillId="5" borderId="49" xfId="0" applyNumberFormat="1" applyFont="1" applyFill="1" applyBorder="1" applyAlignment="1">
      <alignment vertical="center"/>
    </xf>
    <xf numFmtId="0" fontId="74" fillId="12" borderId="25" xfId="0" quotePrefix="1" applyFont="1" applyFill="1" applyBorder="1" applyAlignment="1">
      <alignment vertical="center" wrapText="1"/>
    </xf>
    <xf numFmtId="164" fontId="76" fillId="0" borderId="2" xfId="0" applyNumberFormat="1" applyFont="1" applyBorder="1" applyAlignment="1">
      <alignment vertical="center"/>
    </xf>
    <xf numFmtId="0" fontId="50" fillId="2" borderId="45" xfId="0" applyFont="1" applyFill="1" applyBorder="1" applyAlignment="1">
      <alignment horizontal="center" vertical="center" wrapText="1"/>
    </xf>
    <xf numFmtId="0" fontId="64" fillId="0" borderId="3" xfId="0" quotePrefix="1" applyFont="1" applyBorder="1" applyAlignment="1">
      <alignment vertical="center"/>
    </xf>
    <xf numFmtId="0" fontId="73" fillId="5" borderId="5" xfId="0" applyFont="1" applyFill="1" applyBorder="1" applyAlignment="1">
      <alignment vertical="center"/>
    </xf>
    <xf numFmtId="0" fontId="64" fillId="0" borderId="4" xfId="0" quotePrefix="1" applyFont="1" applyBorder="1" applyAlignment="1">
      <alignment vertical="center"/>
    </xf>
    <xf numFmtId="0" fontId="73" fillId="0" borderId="4" xfId="0" applyFont="1" applyBorder="1" applyAlignment="1">
      <alignment vertical="center"/>
    </xf>
    <xf numFmtId="0" fontId="64" fillId="2" borderId="35" xfId="0" applyFont="1" applyFill="1" applyBorder="1" applyAlignment="1">
      <alignment horizontal="left" vertical="center" wrapText="1" indent="2"/>
    </xf>
    <xf numFmtId="0" fontId="64" fillId="2" borderId="35" xfId="0" quotePrefix="1" applyFont="1" applyFill="1" applyBorder="1" applyAlignment="1">
      <alignment horizontal="left" vertical="center" wrapText="1" indent="2"/>
    </xf>
    <xf numFmtId="0" fontId="64" fillId="0" borderId="3" xfId="0" applyFont="1" applyBorder="1" applyAlignment="1">
      <alignment vertical="center"/>
    </xf>
    <xf numFmtId="0" fontId="64" fillId="0" borderId="4" xfId="0" applyFont="1" applyBorder="1" applyAlignment="1">
      <alignment vertical="center"/>
    </xf>
    <xf numFmtId="0" fontId="64" fillId="0" borderId="5" xfId="0" quotePrefix="1" applyFont="1" applyBorder="1" applyAlignment="1">
      <alignment vertical="center"/>
    </xf>
    <xf numFmtId="0" fontId="64" fillId="2" borderId="35" xfId="0" quotePrefix="1" applyFont="1" applyFill="1" applyBorder="1" applyAlignment="1">
      <alignment horizontal="left" vertical="center" wrapText="1" indent="3"/>
    </xf>
    <xf numFmtId="0" fontId="64" fillId="2" borderId="37" xfId="0" quotePrefix="1" applyFont="1" applyFill="1" applyBorder="1" applyAlignment="1">
      <alignment horizontal="left" vertical="center" wrapText="1" indent="3"/>
    </xf>
    <xf numFmtId="0" fontId="73" fillId="5" borderId="48" xfId="0" applyFont="1" applyFill="1" applyBorder="1" applyAlignment="1">
      <alignment vertical="center"/>
    </xf>
    <xf numFmtId="0" fontId="69" fillId="9" borderId="0" xfId="0" applyFont="1" applyFill="1"/>
    <xf numFmtId="0" fontId="85" fillId="2" borderId="0" xfId="0" applyFont="1" applyFill="1"/>
    <xf numFmtId="0" fontId="24" fillId="2" borderId="0" xfId="0" quotePrefix="1" applyFont="1" applyFill="1" applyBorder="1" applyAlignment="1" applyProtection="1">
      <alignment horizontal="center" vertical="top"/>
    </xf>
    <xf numFmtId="0" fontId="64" fillId="2" borderId="0" xfId="0" quotePrefix="1" applyFont="1" applyFill="1" applyBorder="1" applyAlignment="1">
      <alignment vertical="center" wrapText="1"/>
    </xf>
    <xf numFmtId="0" fontId="69" fillId="0" borderId="0" xfId="0" applyFont="1"/>
    <xf numFmtId="0" fontId="49" fillId="12" borderId="0" xfId="0" quotePrefix="1" applyFont="1" applyFill="1" applyBorder="1" applyAlignment="1">
      <alignment vertical="center"/>
    </xf>
    <xf numFmtId="0" fontId="86" fillId="2" borderId="0" xfId="0" quotePrefix="1" applyFont="1" applyFill="1" applyAlignment="1">
      <alignment horizontal="center" vertical="center" wrapText="1"/>
    </xf>
    <xf numFmtId="0" fontId="86" fillId="0" borderId="0" xfId="0" quotePrefix="1" applyFont="1" applyFill="1" applyAlignment="1">
      <alignment horizontal="center" vertical="center" wrapText="1"/>
    </xf>
    <xf numFmtId="0" fontId="63" fillId="0" borderId="0" xfId="0" applyFont="1" applyAlignment="1">
      <alignment wrapText="1"/>
    </xf>
    <xf numFmtId="0" fontId="87" fillId="0" borderId="0" xfId="0" applyFont="1" applyAlignment="1">
      <alignment vertical="center" wrapText="1"/>
    </xf>
    <xf numFmtId="0" fontId="52" fillId="2" borderId="0" xfId="0" quotePrefix="1" applyFont="1" applyFill="1" applyAlignment="1">
      <alignment horizontal="center" vertical="center"/>
    </xf>
    <xf numFmtId="0" fontId="87" fillId="2" borderId="0" xfId="0" applyFont="1" applyFill="1" applyAlignment="1">
      <alignment vertical="center" wrapText="1"/>
    </xf>
    <xf numFmtId="0" fontId="87" fillId="7" borderId="0" xfId="0" applyFont="1" applyFill="1" applyAlignment="1">
      <alignment vertical="center" wrapText="1"/>
    </xf>
    <xf numFmtId="0" fontId="14" fillId="7" borderId="0" xfId="0" applyFont="1" applyFill="1"/>
    <xf numFmtId="0" fontId="77" fillId="2" borderId="0" xfId="0" quotePrefix="1" applyFont="1" applyFill="1" applyAlignment="1">
      <alignment horizontal="left" vertical="center" indent="4"/>
    </xf>
    <xf numFmtId="0" fontId="77" fillId="2" borderId="0" xfId="0" quotePrefix="1" applyFont="1" applyFill="1" applyAlignment="1">
      <alignment horizontal="left" vertical="center" wrapText="1" indent="4"/>
    </xf>
    <xf numFmtId="0" fontId="77" fillId="2" borderId="0" xfId="0" quotePrefix="1" applyFont="1" applyFill="1" applyAlignment="1">
      <alignment horizontal="left" wrapText="1" indent="4"/>
    </xf>
    <xf numFmtId="0" fontId="54" fillId="2" borderId="0" xfId="0" quotePrefix="1" applyFont="1" applyFill="1" applyAlignment="1">
      <alignment vertical="center" wrapText="1"/>
    </xf>
    <xf numFmtId="0" fontId="64" fillId="2" borderId="9" xfId="0" quotePrefix="1" applyFont="1" applyFill="1" applyBorder="1" applyAlignment="1">
      <alignment vertical="center" wrapText="1"/>
    </xf>
    <xf numFmtId="0" fontId="64" fillId="2" borderId="18" xfId="0" quotePrefix="1" applyFont="1" applyFill="1" applyBorder="1" applyAlignment="1">
      <alignment vertical="center" wrapText="1"/>
    </xf>
    <xf numFmtId="0" fontId="64" fillId="2" borderId="10" xfId="0" applyFont="1" applyFill="1" applyBorder="1" applyAlignment="1">
      <alignment vertical="center" wrapText="1"/>
    </xf>
    <xf numFmtId="0" fontId="64" fillId="2" borderId="8" xfId="0" applyFont="1" applyFill="1" applyBorder="1" applyAlignment="1">
      <alignment vertical="center" wrapText="1"/>
    </xf>
    <xf numFmtId="0" fontId="91" fillId="11" borderId="0" xfId="0" quotePrefix="1" applyFont="1" applyFill="1" applyAlignment="1">
      <alignment vertical="center" wrapText="1"/>
    </xf>
    <xf numFmtId="0" fontId="90" fillId="2" borderId="8" xfId="0" quotePrefix="1" applyFont="1" applyFill="1" applyBorder="1" applyAlignment="1">
      <alignment vertical="center" wrapText="1"/>
    </xf>
    <xf numFmtId="0" fontId="64" fillId="2" borderId="10" xfId="0" quotePrefix="1" applyFont="1" applyFill="1" applyBorder="1" applyAlignment="1">
      <alignment horizontal="left" vertical="center" wrapText="1" readingOrder="1"/>
    </xf>
    <xf numFmtId="0" fontId="64" fillId="2" borderId="8" xfId="0" applyFont="1" applyFill="1" applyBorder="1" applyAlignment="1">
      <alignment horizontal="left" vertical="center" wrapText="1" readingOrder="1"/>
    </xf>
    <xf numFmtId="0" fontId="64" fillId="2" borderId="8" xfId="0" quotePrefix="1" applyFont="1" applyFill="1" applyBorder="1" applyAlignment="1">
      <alignment horizontal="left" vertical="center" wrapText="1" readingOrder="1"/>
    </xf>
    <xf numFmtId="0" fontId="64" fillId="2" borderId="29" xfId="0" applyFont="1" applyFill="1" applyBorder="1" applyAlignment="1">
      <alignment horizontal="left" vertical="center" wrapText="1" readingOrder="1"/>
    </xf>
    <xf numFmtId="0" fontId="64" fillId="2" borderId="10" xfId="0" applyFont="1" applyFill="1" applyBorder="1" applyAlignment="1">
      <alignment horizontal="left" vertical="center" wrapText="1" readingOrder="1"/>
    </xf>
    <xf numFmtId="0" fontId="91" fillId="11" borderId="0" xfId="0" quotePrefix="1" applyFont="1" applyFill="1" applyAlignment="1">
      <alignment vertical="center"/>
    </xf>
    <xf numFmtId="0" fontId="64" fillId="2" borderId="29" xfId="0" applyFont="1" applyFill="1" applyBorder="1" applyAlignment="1">
      <alignment vertical="center" wrapText="1"/>
    </xf>
    <xf numFmtId="0" fontId="69" fillId="0" borderId="0" xfId="0" applyFont="1" applyAlignment="1" applyProtection="1">
      <alignment vertical="center"/>
      <protection locked="0"/>
    </xf>
    <xf numFmtId="0" fontId="72" fillId="0" borderId="20" xfId="0" applyFont="1" applyBorder="1" applyAlignment="1">
      <alignment horizontal="right" vertical="center" wrapText="1"/>
    </xf>
    <xf numFmtId="0" fontId="64" fillId="2" borderId="8" xfId="0" quotePrefix="1" applyFont="1" applyFill="1" applyBorder="1" applyAlignment="1">
      <alignment vertical="center" wrapText="1"/>
    </xf>
    <xf numFmtId="0" fontId="72" fillId="2" borderId="3" xfId="0" quotePrefix="1" applyFont="1" applyFill="1" applyBorder="1" applyAlignment="1">
      <alignment horizontal="right" vertical="center" wrapText="1"/>
    </xf>
    <xf numFmtId="0" fontId="59" fillId="2" borderId="3" xfId="0" applyFont="1" applyFill="1" applyBorder="1" applyAlignment="1">
      <alignment vertical="center" wrapText="1"/>
    </xf>
    <xf numFmtId="0" fontId="59" fillId="2" borderId="22" xfId="0" quotePrefix="1" applyFont="1" applyFill="1" applyBorder="1" applyAlignment="1">
      <alignment vertical="center" wrapText="1"/>
    </xf>
    <xf numFmtId="0" fontId="59" fillId="2" borderId="3" xfId="0" quotePrefix="1" applyFont="1" applyFill="1" applyBorder="1" applyAlignment="1">
      <alignment vertical="center" wrapText="1"/>
    </xf>
    <xf numFmtId="0" fontId="64" fillId="2" borderId="8" xfId="0" quotePrefix="1" applyFont="1" applyFill="1" applyBorder="1" applyAlignment="1">
      <alignment vertical="center" wrapText="1"/>
    </xf>
    <xf numFmtId="0" fontId="64" fillId="2" borderId="8" xfId="0" quotePrefix="1" applyFont="1" applyFill="1" applyBorder="1" applyAlignment="1">
      <alignment vertical="center" wrapText="1"/>
    </xf>
    <xf numFmtId="0" fontId="51" fillId="2" borderId="0" xfId="0" quotePrefix="1" applyFont="1" applyFill="1" applyBorder="1" applyAlignment="1">
      <alignment vertical="center" wrapText="1"/>
    </xf>
    <xf numFmtId="0" fontId="63" fillId="0" borderId="0" xfId="0" applyFont="1" applyAlignment="1">
      <alignment vertical="center"/>
    </xf>
    <xf numFmtId="0" fontId="93" fillId="0" borderId="0" xfId="0" applyFont="1"/>
    <xf numFmtId="0" fontId="49" fillId="2" borderId="0" xfId="0" quotePrefix="1" applyFont="1" applyFill="1" applyBorder="1" applyAlignment="1">
      <alignment vertical="center" wrapText="1"/>
    </xf>
    <xf numFmtId="0" fontId="23" fillId="5" borderId="50" xfId="0" applyFont="1" applyFill="1" applyBorder="1"/>
    <xf numFmtId="0" fontId="23" fillId="5" borderId="22" xfId="0" applyFont="1" applyFill="1" applyBorder="1"/>
    <xf numFmtId="0" fontId="23" fillId="5" borderId="51" xfId="0" applyFont="1" applyFill="1" applyBorder="1"/>
    <xf numFmtId="0" fontId="28" fillId="15" borderId="0" xfId="0" applyFont="1" applyFill="1" applyAlignment="1">
      <alignment vertical="center"/>
    </xf>
    <xf numFmtId="0" fontId="49" fillId="15" borderId="0" xfId="0" quotePrefix="1" applyFont="1" applyFill="1" applyAlignment="1">
      <alignment vertical="center"/>
    </xf>
    <xf numFmtId="0" fontId="49" fillId="16" borderId="0" xfId="0" quotePrefix="1" applyFont="1" applyFill="1" applyAlignment="1">
      <alignment vertical="center" wrapText="1"/>
    </xf>
    <xf numFmtId="0" fontId="49" fillId="17" borderId="0" xfId="0" quotePrefix="1" applyFont="1" applyFill="1" applyAlignment="1">
      <alignment vertical="center" wrapText="1"/>
    </xf>
    <xf numFmtId="0" fontId="14" fillId="18" borderId="0" xfId="0" applyFont="1" applyFill="1"/>
    <xf numFmtId="0" fontId="53" fillId="5" borderId="41" xfId="0" applyFont="1" applyFill="1" applyBorder="1" applyAlignment="1">
      <alignment vertical="center" wrapText="1"/>
    </xf>
    <xf numFmtId="0" fontId="83" fillId="5" borderId="35" xfId="0" applyFont="1" applyFill="1" applyBorder="1" applyAlignment="1">
      <alignment horizontal="left" vertical="center" wrapText="1" indent="1"/>
    </xf>
    <xf numFmtId="0" fontId="56" fillId="5" borderId="35" xfId="0" quotePrefix="1" applyFont="1" applyFill="1" applyBorder="1" applyAlignment="1">
      <alignment vertical="center" wrapText="1"/>
    </xf>
    <xf numFmtId="0" fontId="56" fillId="5" borderId="35" xfId="0" applyFont="1" applyFill="1" applyBorder="1" applyAlignment="1">
      <alignment vertical="center" wrapText="1"/>
    </xf>
    <xf numFmtId="0" fontId="63" fillId="5" borderId="23" xfId="0" applyFont="1" applyFill="1" applyBorder="1"/>
    <xf numFmtId="0" fontId="56" fillId="5" borderId="37" xfId="0" quotePrefix="1" applyFont="1" applyFill="1" applyBorder="1" applyAlignment="1">
      <alignment vertical="center" wrapText="1"/>
    </xf>
    <xf numFmtId="0" fontId="28" fillId="5" borderId="3" xfId="0" quotePrefix="1" applyFont="1" applyFill="1" applyBorder="1" applyAlignment="1">
      <alignment horizontal="center" vertical="center"/>
    </xf>
    <xf numFmtId="0" fontId="28" fillId="5" borderId="3" xfId="0" quotePrefix="1" applyFont="1" applyFill="1" applyBorder="1" applyAlignment="1">
      <alignment vertical="center"/>
    </xf>
    <xf numFmtId="0" fontId="56" fillId="5" borderId="3" xfId="0" quotePrefix="1" applyFont="1" applyFill="1" applyBorder="1" applyAlignment="1">
      <alignment vertical="center"/>
    </xf>
    <xf numFmtId="0" fontId="94" fillId="2" borderId="0" xfId="0" quotePrefix="1" applyFont="1" applyFill="1" applyAlignment="1">
      <alignment horizontal="center" vertical="center"/>
    </xf>
    <xf numFmtId="0" fontId="95" fillId="2" borderId="0" xfId="0" applyFont="1" applyFill="1"/>
    <xf numFmtId="0" fontId="94" fillId="5" borderId="2" xfId="0" quotePrefix="1" applyFont="1" applyFill="1" applyBorder="1" applyAlignment="1">
      <alignment horizontal="center" vertical="center"/>
    </xf>
    <xf numFmtId="0" fontId="95" fillId="0" borderId="0" xfId="0" applyFont="1"/>
    <xf numFmtId="0" fontId="64" fillId="0" borderId="38" xfId="0" quotePrefix="1" applyFont="1" applyBorder="1" applyAlignment="1">
      <alignment vertical="center"/>
    </xf>
    <xf numFmtId="0" fontId="64" fillId="5" borderId="37" xfId="0" applyFont="1" applyFill="1" applyBorder="1" applyAlignment="1">
      <alignment vertical="top"/>
    </xf>
    <xf numFmtId="0" fontId="64" fillId="5" borderId="38" xfId="0" applyFont="1" applyFill="1" applyBorder="1"/>
    <xf numFmtId="0" fontId="72" fillId="2" borderId="0" xfId="0" quotePrefix="1" applyFont="1" applyFill="1" applyBorder="1" applyAlignment="1">
      <alignment horizontal="right" vertical="center" wrapText="1"/>
    </xf>
    <xf numFmtId="0" fontId="86" fillId="2" borderId="0" xfId="0" quotePrefix="1" applyFont="1" applyFill="1" applyBorder="1" applyAlignment="1">
      <alignment horizontal="center" vertical="center" wrapText="1"/>
    </xf>
    <xf numFmtId="0" fontId="3" fillId="2" borderId="0" xfId="0" quotePrefix="1" applyFont="1" applyFill="1" applyBorder="1" applyAlignment="1">
      <alignment horizontal="right"/>
    </xf>
    <xf numFmtId="0" fontId="14" fillId="5" borderId="2" xfId="0" applyFont="1" applyFill="1" applyBorder="1" applyAlignment="1"/>
    <xf numFmtId="0" fontId="54" fillId="5" borderId="47" xfId="0" quotePrefix="1" applyFont="1" applyFill="1" applyBorder="1" applyAlignment="1">
      <alignment horizontal="center" vertical="center" wrapText="1"/>
    </xf>
    <xf numFmtId="0" fontId="54" fillId="5" borderId="4" xfId="0" quotePrefix="1" applyFont="1" applyFill="1" applyBorder="1" applyAlignment="1">
      <alignment horizontal="center" vertical="center" wrapText="1"/>
    </xf>
    <xf numFmtId="0" fontId="54" fillId="5" borderId="43" xfId="0" quotePrefix="1" applyFont="1" applyFill="1" applyBorder="1" applyAlignment="1">
      <alignment horizontal="center" vertical="center" wrapText="1"/>
    </xf>
    <xf numFmtId="0" fontId="64" fillId="5" borderId="32" xfId="0" applyFont="1" applyFill="1" applyBorder="1" applyAlignment="1">
      <alignment vertical="top"/>
    </xf>
    <xf numFmtId="0" fontId="64" fillId="5" borderId="33" xfId="0" applyFont="1" applyFill="1" applyBorder="1"/>
    <xf numFmtId="0" fontId="74" fillId="12" borderId="0" xfId="0" applyFont="1" applyFill="1" applyAlignment="1">
      <alignment horizontal="center" vertical="center"/>
    </xf>
    <xf numFmtId="0" fontId="14" fillId="5" borderId="2" xfId="0" applyFont="1" applyFill="1" applyBorder="1"/>
    <xf numFmtId="0" fontId="64" fillId="2" borderId="47" xfId="0" quotePrefix="1" applyFont="1" applyFill="1" applyBorder="1" applyAlignment="1">
      <alignment horizontal="left" vertical="center" wrapText="1" indent="2"/>
    </xf>
    <xf numFmtId="0" fontId="14" fillId="2" borderId="0" xfId="0" applyFont="1" applyFill="1" applyBorder="1" applyAlignment="1">
      <alignment horizontal="center"/>
    </xf>
    <xf numFmtId="0" fontId="74" fillId="12" borderId="2" xfId="0" applyFont="1" applyFill="1" applyBorder="1" applyAlignment="1">
      <alignment horizontal="center" vertical="center"/>
    </xf>
    <xf numFmtId="0" fontId="64" fillId="2" borderId="8" xfId="0" quotePrefix="1" applyFont="1" applyFill="1" applyBorder="1" applyAlignment="1">
      <alignment vertical="center" wrapText="1"/>
    </xf>
    <xf numFmtId="0" fontId="64" fillId="2" borderId="29" xfId="0" quotePrefix="1" applyFont="1" applyFill="1" applyBorder="1" applyAlignment="1">
      <alignment vertical="center" wrapText="1"/>
    </xf>
    <xf numFmtId="0" fontId="64" fillId="2" borderId="8" xfId="0" quotePrefix="1" applyFont="1" applyFill="1" applyBorder="1" applyAlignment="1">
      <alignment vertical="center" wrapText="1"/>
    </xf>
    <xf numFmtId="0" fontId="64" fillId="2" borderId="8" xfId="0" quotePrefix="1" applyFont="1" applyFill="1" applyBorder="1" applyAlignment="1">
      <alignment vertical="center" wrapText="1"/>
    </xf>
    <xf numFmtId="0" fontId="14" fillId="5" borderId="19" xfId="0" applyFont="1" applyFill="1" applyBorder="1"/>
    <xf numFmtId="0" fontId="14" fillId="5" borderId="20" xfId="0" applyFont="1" applyFill="1" applyBorder="1"/>
    <xf numFmtId="0" fontId="14" fillId="5" borderId="20" xfId="0" applyFont="1" applyFill="1" applyBorder="1" applyAlignment="1"/>
    <xf numFmtId="0" fontId="14" fillId="5" borderId="21" xfId="0" applyFont="1" applyFill="1" applyBorder="1" applyAlignment="1"/>
    <xf numFmtId="0" fontId="49" fillId="19" borderId="0" xfId="0" quotePrefix="1" applyFont="1" applyFill="1" applyAlignment="1">
      <alignment vertical="center"/>
    </xf>
    <xf numFmtId="0" fontId="51" fillId="19" borderId="3" xfId="0" applyFont="1" applyFill="1" applyBorder="1" applyAlignment="1">
      <alignment horizontal="right"/>
    </xf>
    <xf numFmtId="0" fontId="104" fillId="5" borderId="3" xfId="0" applyFont="1" applyFill="1" applyBorder="1" applyAlignment="1">
      <alignment horizontal="center" vertical="center"/>
    </xf>
    <xf numFmtId="0" fontId="56" fillId="5" borderId="3" xfId="0" applyFont="1" applyFill="1" applyBorder="1"/>
    <xf numFmtId="0" fontId="101" fillId="2" borderId="0" xfId="0" quotePrefix="1" applyFont="1" applyFill="1"/>
    <xf numFmtId="0" fontId="37" fillId="2" borderId="0" xfId="0" quotePrefix="1" applyFont="1" applyFill="1"/>
    <xf numFmtId="0" fontId="102" fillId="2" borderId="0" xfId="0" quotePrefix="1" applyFont="1" applyFill="1"/>
    <xf numFmtId="0" fontId="64" fillId="2" borderId="0" xfId="0" applyFont="1" applyFill="1"/>
    <xf numFmtId="0" fontId="102" fillId="2" borderId="0" xfId="0" applyFont="1" applyFill="1"/>
    <xf numFmtId="0" fontId="63" fillId="2" borderId="0" xfId="0" applyFont="1" applyFill="1"/>
    <xf numFmtId="0" fontId="102" fillId="2" borderId="0" xfId="0" quotePrefix="1" applyFont="1" applyFill="1" applyAlignment="1">
      <alignment wrapText="1"/>
    </xf>
    <xf numFmtId="1" fontId="56" fillId="5" borderId="3" xfId="0" applyNumberFormat="1" applyFont="1" applyFill="1" applyBorder="1"/>
    <xf numFmtId="1" fontId="56" fillId="5" borderId="3" xfId="0" applyNumberFormat="1" applyFont="1" applyFill="1" applyBorder="1" applyAlignment="1">
      <alignment vertical="center"/>
    </xf>
    <xf numFmtId="0" fontId="103" fillId="2" borderId="0" xfId="0" quotePrefix="1" applyFont="1" applyFill="1"/>
    <xf numFmtId="0" fontId="102" fillId="2" borderId="0" xfId="0" quotePrefix="1" applyFont="1" applyFill="1" applyAlignment="1">
      <alignment vertical="center" wrapText="1"/>
    </xf>
    <xf numFmtId="0" fontId="49" fillId="16" borderId="0" xfId="0" quotePrefix="1" applyFont="1" applyFill="1" applyAlignment="1">
      <alignment vertical="center"/>
    </xf>
    <xf numFmtId="0" fontId="14" fillId="16" borderId="0" xfId="0" applyFont="1" applyFill="1"/>
    <xf numFmtId="0" fontId="105" fillId="2" borderId="0" xfId="0" quotePrefix="1" applyFont="1" applyFill="1"/>
    <xf numFmtId="0" fontId="106" fillId="2" borderId="0" xfId="0" applyFont="1" applyFill="1"/>
    <xf numFmtId="9" fontId="104" fillId="5" borderId="3" xfId="0" applyNumberFormat="1" applyFont="1" applyFill="1" applyBorder="1" applyAlignment="1">
      <alignment horizontal="center" vertical="center"/>
    </xf>
    <xf numFmtId="0" fontId="45" fillId="2" borderId="0" xfId="0" quotePrefix="1" applyFont="1" applyFill="1" applyBorder="1" applyAlignment="1">
      <alignment horizontal="center" vertical="center" textRotation="90" wrapText="1"/>
    </xf>
    <xf numFmtId="0" fontId="14" fillId="14" borderId="0" xfId="0" applyFont="1" applyFill="1"/>
    <xf numFmtId="0" fontId="107" fillId="2" borderId="0" xfId="0" quotePrefix="1" applyFont="1" applyFill="1"/>
    <xf numFmtId="0" fontId="108" fillId="2" borderId="0" xfId="0" quotePrefix="1" applyFont="1" applyFill="1" applyAlignment="1">
      <alignment vertical="center" wrapText="1"/>
    </xf>
    <xf numFmtId="9" fontId="104" fillId="5" borderId="3" xfId="1" quotePrefix="1" applyFont="1" applyFill="1" applyBorder="1" applyAlignment="1">
      <alignment horizontal="center" vertical="center"/>
    </xf>
    <xf numFmtId="0" fontId="109" fillId="2" borderId="0" xfId="0" applyFont="1" applyFill="1"/>
    <xf numFmtId="0" fontId="72" fillId="0" borderId="19" xfId="0" quotePrefix="1" applyFont="1" applyBorder="1" applyAlignment="1">
      <alignment horizontal="right" vertical="center"/>
    </xf>
    <xf numFmtId="0" fontId="64" fillId="2" borderId="8" xfId="0" quotePrefix="1" applyFont="1" applyFill="1" applyBorder="1" applyAlignment="1">
      <alignment vertical="center" wrapText="1"/>
    </xf>
    <xf numFmtId="0" fontId="28" fillId="5" borderId="3" xfId="0" quotePrefix="1" applyFont="1" applyFill="1" applyBorder="1" applyAlignment="1">
      <alignment horizontal="center" vertical="center" wrapText="1"/>
    </xf>
    <xf numFmtId="9" fontId="104" fillId="5" borderId="3" xfId="1" quotePrefix="1" applyNumberFormat="1" applyFont="1" applyFill="1" applyBorder="1" applyAlignment="1">
      <alignment horizontal="center" vertical="center"/>
    </xf>
    <xf numFmtId="9" fontId="104" fillId="5" borderId="3" xfId="0" quotePrefix="1" applyNumberFormat="1" applyFont="1" applyFill="1" applyBorder="1" applyAlignment="1">
      <alignment horizontal="center" vertical="center"/>
    </xf>
    <xf numFmtId="0" fontId="37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92" fillId="11" borderId="3" xfId="0" quotePrefix="1" applyFont="1" applyFill="1" applyBorder="1" applyAlignment="1">
      <alignment horizontal="center" vertical="center" textRotation="90" wrapText="1"/>
    </xf>
    <xf numFmtId="0" fontId="112" fillId="2" borderId="0" xfId="0" applyFont="1" applyFill="1" applyAlignment="1">
      <alignment vertical="center"/>
    </xf>
    <xf numFmtId="0" fontId="60" fillId="2" borderId="0" xfId="0" quotePrefix="1" applyFont="1" applyFill="1" applyBorder="1" applyAlignment="1">
      <alignment horizontal="center" vertical="center" textRotation="90" wrapText="1"/>
    </xf>
    <xf numFmtId="0" fontId="112" fillId="5" borderId="3" xfId="0" quotePrefix="1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11" fillId="0" borderId="0" xfId="0" applyFont="1" applyAlignment="1">
      <alignment vertical="center"/>
    </xf>
    <xf numFmtId="0" fontId="113" fillId="0" borderId="0" xfId="0" applyFont="1" applyAlignment="1">
      <alignment vertical="center"/>
    </xf>
    <xf numFmtId="165" fontId="104" fillId="5" borderId="3" xfId="1" applyNumberFormat="1" applyFont="1" applyFill="1" applyBorder="1" applyAlignment="1">
      <alignment horizontal="center" vertical="center"/>
    </xf>
    <xf numFmtId="0" fontId="110" fillId="0" borderId="3" xfId="0" applyFont="1" applyBorder="1" applyAlignment="1">
      <alignment horizontal="center"/>
    </xf>
    <xf numFmtId="0" fontId="0" fillId="0" borderId="3" xfId="0" applyBorder="1"/>
    <xf numFmtId="0" fontId="109" fillId="13" borderId="0" xfId="0" applyFont="1" applyFill="1"/>
    <xf numFmtId="0" fontId="64" fillId="2" borderId="8" xfId="0" quotePrefix="1" applyFont="1" applyFill="1" applyBorder="1" applyAlignment="1">
      <alignment vertical="center" wrapText="1"/>
    </xf>
    <xf numFmtId="0" fontId="64" fillId="2" borderId="29" xfId="0" quotePrefix="1" applyFont="1" applyFill="1" applyBorder="1" applyAlignment="1">
      <alignment vertical="center" wrapText="1"/>
    </xf>
    <xf numFmtId="0" fontId="23" fillId="5" borderId="2" xfId="0" applyFont="1" applyFill="1" applyBorder="1"/>
    <xf numFmtId="0" fontId="94" fillId="2" borderId="0" xfId="0" quotePrefix="1" applyFont="1" applyFill="1" applyBorder="1" applyAlignment="1">
      <alignment horizontal="center" vertical="center"/>
    </xf>
    <xf numFmtId="0" fontId="49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74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center" vertical="center" wrapText="1"/>
    </xf>
    <xf numFmtId="0" fontId="50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2" fillId="2" borderId="0" xfId="0" quotePrefix="1" applyFont="1" applyFill="1"/>
    <xf numFmtId="0" fontId="2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72" fillId="2" borderId="0" xfId="0" quotePrefix="1" applyFont="1" applyFill="1" applyAlignment="1">
      <alignment horizontal="left" vertical="center" indent="4"/>
    </xf>
    <xf numFmtId="0" fontId="21" fillId="2" borderId="0" xfId="0" quotePrefix="1" applyFont="1" applyFill="1"/>
    <xf numFmtId="0" fontId="3" fillId="2" borderId="0" xfId="0" quotePrefix="1" applyFont="1" applyFill="1" applyAlignment="1">
      <alignment horizontal="left" wrapText="1" indent="4"/>
    </xf>
    <xf numFmtId="0" fontId="41" fillId="2" borderId="0" xfId="0" quotePrefix="1" applyFont="1" applyFill="1" applyAlignment="1">
      <alignment vertical="center"/>
    </xf>
    <xf numFmtId="0" fontId="41" fillId="2" borderId="0" xfId="0" quotePrefix="1" applyFont="1" applyFill="1" applyAlignment="1">
      <alignment horizontal="left" vertical="center"/>
    </xf>
    <xf numFmtId="0" fontId="74" fillId="2" borderId="0" xfId="0" quotePrefix="1" applyFont="1" applyFill="1" applyAlignment="1">
      <alignment vertical="center"/>
    </xf>
    <xf numFmtId="0" fontId="74" fillId="8" borderId="0" xfId="0" quotePrefix="1" applyFont="1" applyFill="1" applyAlignment="1">
      <alignment vertical="center"/>
    </xf>
    <xf numFmtId="0" fontId="45" fillId="2" borderId="0" xfId="0" applyFont="1" applyFill="1" applyAlignment="1">
      <alignment horizontal="center" vertical="center" wrapText="1"/>
    </xf>
    <xf numFmtId="0" fontId="63" fillId="5" borderId="34" xfId="0" applyFont="1" applyFill="1" applyBorder="1"/>
    <xf numFmtId="0" fontId="63" fillId="5" borderId="36" xfId="0" applyFont="1" applyFill="1" applyBorder="1"/>
    <xf numFmtId="0" fontId="63" fillId="5" borderId="39" xfId="0" applyFont="1" applyFill="1" applyBorder="1"/>
    <xf numFmtId="0" fontId="41" fillId="2" borderId="0" xfId="0" applyFont="1" applyFill="1" applyAlignment="1">
      <alignment vertical="center" wrapText="1"/>
    </xf>
    <xf numFmtId="0" fontId="46" fillId="2" borderId="0" xfId="0" quotePrefix="1" applyFont="1" applyFill="1" applyAlignment="1">
      <alignment vertical="top" wrapText="1"/>
    </xf>
    <xf numFmtId="0" fontId="44" fillId="2" borderId="0" xfId="0" quotePrefix="1" applyFont="1" applyFill="1" applyAlignment="1">
      <alignment vertical="top" wrapText="1"/>
    </xf>
    <xf numFmtId="0" fontId="74" fillId="2" borderId="0" xfId="0" quotePrefix="1" applyFont="1" applyFill="1" applyAlignment="1">
      <alignment vertical="center" wrapText="1"/>
    </xf>
    <xf numFmtId="164" fontId="76" fillId="2" borderId="0" xfId="0" applyNumberFormat="1" applyFont="1" applyFill="1" applyAlignment="1">
      <alignment vertical="center"/>
    </xf>
    <xf numFmtId="164" fontId="76" fillId="12" borderId="26" xfId="0" applyNumberFormat="1" applyFont="1" applyFill="1" applyBorder="1" applyAlignment="1">
      <alignment vertical="center"/>
    </xf>
    <xf numFmtId="0" fontId="74" fillId="12" borderId="27" xfId="0" quotePrefix="1" applyFont="1" applyFill="1" applyBorder="1" applyAlignment="1">
      <alignment vertical="center" wrapText="1"/>
    </xf>
    <xf numFmtId="0" fontId="48" fillId="2" borderId="0" xfId="0" quotePrefix="1" applyFont="1" applyFill="1" applyAlignment="1">
      <alignment vertical="center" wrapText="1"/>
    </xf>
    <xf numFmtId="164" fontId="43" fillId="0" borderId="0" xfId="0" applyNumberFormat="1" applyFont="1" applyAlignment="1">
      <alignment vertical="center"/>
    </xf>
    <xf numFmtId="0" fontId="44" fillId="2" borderId="0" xfId="0" quotePrefix="1" applyFont="1" applyFill="1" applyAlignment="1">
      <alignment vertical="center"/>
    </xf>
    <xf numFmtId="0" fontId="50" fillId="2" borderId="46" xfId="0" quotePrefix="1" applyFont="1" applyFill="1" applyBorder="1" applyAlignment="1">
      <alignment horizontal="center" vertical="center" wrapText="1"/>
    </xf>
    <xf numFmtId="0" fontId="73" fillId="2" borderId="36" xfId="0" applyFont="1" applyFill="1" applyBorder="1" applyAlignment="1">
      <alignment horizontal="center" vertical="center"/>
    </xf>
    <xf numFmtId="0" fontId="73" fillId="2" borderId="43" xfId="0" applyFont="1" applyFill="1" applyBorder="1" applyAlignment="1">
      <alignment horizontal="center" vertical="center"/>
    </xf>
    <xf numFmtId="0" fontId="45" fillId="2" borderId="0" xfId="0" applyFont="1" applyFill="1" applyAlignment="1">
      <alignment vertical="center" wrapText="1"/>
    </xf>
    <xf numFmtId="0" fontId="73" fillId="2" borderId="49" xfId="0" applyFont="1" applyFill="1" applyBorder="1" applyAlignment="1">
      <alignment horizontal="center" vertical="center"/>
    </xf>
    <xf numFmtId="0" fontId="73" fillId="2" borderId="39" xfId="0" applyFont="1" applyFill="1" applyBorder="1" applyAlignment="1">
      <alignment horizontal="center" vertical="center"/>
    </xf>
    <xf numFmtId="0" fontId="64" fillId="2" borderId="25" xfId="0" applyFont="1" applyFill="1" applyBorder="1" applyAlignment="1">
      <alignment vertical="top"/>
    </xf>
    <xf numFmtId="0" fontId="64" fillId="2" borderId="26" xfId="0" applyFont="1" applyFill="1" applyBorder="1"/>
    <xf numFmtId="0" fontId="0" fillId="0" borderId="26" xfId="0" applyBorder="1"/>
    <xf numFmtId="0" fontId="116" fillId="0" borderId="12" xfId="0" applyFont="1" applyBorder="1" applyAlignment="1">
      <alignment horizontal="right" vertical="top"/>
    </xf>
    <xf numFmtId="0" fontId="64" fillId="5" borderId="33" xfId="0" applyFont="1" applyFill="1" applyBorder="1" applyAlignment="1">
      <alignment vertical="top"/>
    </xf>
    <xf numFmtId="0" fontId="64" fillId="5" borderId="34" xfId="0" applyFont="1" applyFill="1" applyBorder="1" applyAlignment="1">
      <alignment vertical="top"/>
    </xf>
    <xf numFmtId="0" fontId="116" fillId="0" borderId="17" xfId="0" applyFont="1" applyBorder="1" applyAlignment="1">
      <alignment horizontal="right" vertical="top"/>
    </xf>
    <xf numFmtId="0" fontId="0" fillId="20" borderId="38" xfId="0" applyFill="1" applyBorder="1"/>
    <xf numFmtId="0" fontId="0" fillId="20" borderId="39" xfId="0" applyFill="1" applyBorder="1"/>
    <xf numFmtId="0" fontId="50" fillId="12" borderId="2" xfId="0" applyFont="1" applyFill="1" applyBorder="1" applyAlignment="1">
      <alignment horizontal="right" vertical="center"/>
    </xf>
    <xf numFmtId="44" fontId="80" fillId="0" borderId="2" xfId="2" applyFont="1" applyBorder="1" applyAlignment="1">
      <alignment vertical="center"/>
    </xf>
    <xf numFmtId="0" fontId="64" fillId="20" borderId="32" xfId="0" applyFont="1" applyFill="1" applyBorder="1" applyAlignment="1">
      <alignment vertical="top"/>
    </xf>
    <xf numFmtId="0" fontId="64" fillId="20" borderId="33" xfId="0" applyFont="1" applyFill="1" applyBorder="1"/>
    <xf numFmtId="0" fontId="64" fillId="20" borderId="33" xfId="0" applyFont="1" applyFill="1" applyBorder="1" applyAlignment="1">
      <alignment vertical="top"/>
    </xf>
    <xf numFmtId="0" fontId="64" fillId="20" borderId="34" xfId="0" applyFont="1" applyFill="1" applyBorder="1" applyAlignment="1">
      <alignment vertical="top"/>
    </xf>
    <xf numFmtId="0" fontId="15" fillId="5" borderId="12" xfId="0" applyFont="1" applyFill="1" applyBorder="1" applyAlignment="1">
      <alignment vertical="top"/>
    </xf>
    <xf numFmtId="0" fontId="64" fillId="20" borderId="35" xfId="0" applyFont="1" applyFill="1" applyBorder="1" applyAlignment="1">
      <alignment vertical="top"/>
    </xf>
    <xf numFmtId="0" fontId="64" fillId="20" borderId="3" xfId="0" applyFont="1" applyFill="1" applyBorder="1"/>
    <xf numFmtId="0" fontId="0" fillId="20" borderId="3" xfId="0" applyFill="1" applyBorder="1"/>
    <xf numFmtId="0" fontId="15" fillId="5" borderId="16" xfId="0" applyFont="1" applyFill="1" applyBorder="1" applyAlignment="1">
      <alignment vertical="top"/>
    </xf>
    <xf numFmtId="0" fontId="74" fillId="12" borderId="2" xfId="0" quotePrefix="1" applyFont="1" applyFill="1" applyBorder="1" applyAlignment="1">
      <alignment vertical="center" wrapText="1"/>
    </xf>
    <xf numFmtId="0" fontId="11" fillId="9" borderId="0" xfId="0" quotePrefix="1" applyFont="1" applyFill="1" applyAlignment="1">
      <alignment vertical="center"/>
    </xf>
    <xf numFmtId="0" fontId="96" fillId="2" borderId="0" xfId="0" quotePrefix="1" applyFont="1" applyFill="1" applyAlignment="1">
      <alignment horizontal="left" vertical="center" wrapText="1" indent="1"/>
    </xf>
    <xf numFmtId="0" fontId="14" fillId="19" borderId="0" xfId="0" applyFont="1" applyFill="1"/>
    <xf numFmtId="0" fontId="118" fillId="5" borderId="0" xfId="0" applyFont="1" applyFill="1" applyAlignment="1">
      <alignment vertical="center"/>
    </xf>
    <xf numFmtId="0" fontId="44" fillId="5" borderId="0" xfId="0" applyFont="1" applyFill="1" applyAlignment="1">
      <alignment vertical="center"/>
    </xf>
    <xf numFmtId="0" fontId="2" fillId="5" borderId="0" xfId="0" applyFont="1" applyFill="1"/>
    <xf numFmtId="0" fontId="0" fillId="0" borderId="27" xfId="0" applyBorder="1"/>
    <xf numFmtId="0" fontId="64" fillId="5" borderId="55" xfId="0" applyFont="1" applyFill="1" applyBorder="1" applyAlignment="1">
      <alignment vertical="center"/>
    </xf>
    <xf numFmtId="0" fontId="50" fillId="12" borderId="2" xfId="0" applyFont="1" applyFill="1" applyBorder="1" applyAlignment="1">
      <alignment horizontal="left" vertical="center" wrapText="1"/>
    </xf>
    <xf numFmtId="44" fontId="80" fillId="21" borderId="2" xfId="2" applyFont="1" applyFill="1" applyBorder="1" applyAlignment="1">
      <alignment vertical="center"/>
    </xf>
    <xf numFmtId="0" fontId="0" fillId="20" borderId="36" xfId="0" applyFill="1" applyBorder="1"/>
    <xf numFmtId="0" fontId="64" fillId="20" borderId="37" xfId="0" applyFont="1" applyFill="1" applyBorder="1" applyAlignment="1">
      <alignment vertical="top"/>
    </xf>
    <xf numFmtId="0" fontId="64" fillId="20" borderId="38" xfId="0" applyFont="1" applyFill="1" applyBorder="1"/>
    <xf numFmtId="0" fontId="104" fillId="5" borderId="3" xfId="1" applyNumberFormat="1" applyFont="1" applyFill="1" applyBorder="1" applyAlignment="1">
      <alignment horizontal="center" vertical="center"/>
    </xf>
    <xf numFmtId="164" fontId="104" fillId="5" borderId="3" xfId="2" applyNumberFormat="1" applyFont="1" applyFill="1" applyBorder="1" applyAlignment="1">
      <alignment horizontal="center" vertical="center"/>
    </xf>
    <xf numFmtId="0" fontId="104" fillId="5" borderId="3" xfId="2" applyNumberFormat="1" applyFont="1" applyFill="1" applyBorder="1" applyAlignment="1">
      <alignment horizontal="center" vertical="center"/>
    </xf>
    <xf numFmtId="0" fontId="121" fillId="2" borderId="0" xfId="0" quotePrefix="1" applyFont="1" applyFill="1"/>
    <xf numFmtId="0" fontId="116" fillId="2" borderId="17" xfId="0" applyFont="1" applyFill="1" applyBorder="1" applyAlignment="1">
      <alignment horizontal="right" vertical="center"/>
    </xf>
    <xf numFmtId="0" fontId="50" fillId="2" borderId="0" xfId="0" applyFont="1" applyFill="1" applyAlignment="1">
      <alignment horizontal="right" vertical="center"/>
    </xf>
    <xf numFmtId="44" fontId="80" fillId="0" borderId="0" xfId="2" applyFont="1" applyAlignment="1">
      <alignment vertical="center"/>
    </xf>
    <xf numFmtId="9" fontId="104" fillId="2" borderId="0" xfId="0" applyNumberFormat="1" applyFont="1" applyFill="1" applyBorder="1" applyAlignment="1">
      <alignment horizontal="center" vertical="center"/>
    </xf>
    <xf numFmtId="0" fontId="49" fillId="17" borderId="0" xfId="0" quotePrefix="1" applyFont="1" applyFill="1" applyAlignment="1">
      <alignment vertical="center"/>
    </xf>
    <xf numFmtId="0" fontId="14" fillId="17" borderId="0" xfId="0" applyFont="1" applyFill="1"/>
    <xf numFmtId="164" fontId="104" fillId="2" borderId="0" xfId="2" applyNumberFormat="1" applyFont="1" applyFill="1" applyBorder="1" applyAlignment="1">
      <alignment horizontal="center" vertical="center"/>
    </xf>
    <xf numFmtId="0" fontId="122" fillId="2" borderId="0" xfId="0" applyFont="1" applyFill="1"/>
    <xf numFmtId="0" fontId="123" fillId="0" borderId="0" xfId="0" applyFont="1"/>
    <xf numFmtId="0" fontId="2" fillId="9" borderId="0" xfId="0" applyFont="1" applyFill="1"/>
    <xf numFmtId="0" fontId="124" fillId="2" borderId="0" xfId="0" quotePrefix="1" applyFont="1" applyFill="1" applyBorder="1" applyAlignment="1">
      <alignment vertical="center" wrapText="1"/>
    </xf>
    <xf numFmtId="0" fontId="125" fillId="2" borderId="0" xfId="0" quotePrefix="1" applyFont="1" applyFill="1" applyBorder="1" applyAlignment="1">
      <alignment vertical="center" wrapText="1"/>
    </xf>
    <xf numFmtId="0" fontId="125" fillId="2" borderId="0" xfId="0" quotePrefix="1" applyFont="1" applyFill="1" applyAlignment="1">
      <alignment vertical="center" wrapText="1"/>
    </xf>
    <xf numFmtId="0" fontId="129" fillId="2" borderId="0" xfId="0" quotePrefix="1" applyFont="1" applyFill="1" applyBorder="1" applyAlignment="1">
      <alignment horizontal="right" vertical="center"/>
    </xf>
    <xf numFmtId="0" fontId="94" fillId="19" borderId="2" xfId="0" quotePrefix="1" applyFont="1" applyFill="1" applyBorder="1" applyAlignment="1">
      <alignment horizontal="center" vertical="center" wrapText="1"/>
    </xf>
    <xf numFmtId="0" fontId="94" fillId="19" borderId="2" xfId="0" applyFont="1" applyFill="1" applyBorder="1" applyAlignment="1">
      <alignment horizontal="center" vertical="center" wrapText="1"/>
    </xf>
    <xf numFmtId="0" fontId="22" fillId="16" borderId="0" xfId="0" applyFont="1" applyFill="1" applyBorder="1" applyAlignment="1">
      <alignment horizontal="center" vertical="center" wrapText="1"/>
    </xf>
    <xf numFmtId="0" fontId="130" fillId="2" borderId="0" xfId="0" quotePrefix="1" applyFont="1" applyFill="1" applyAlignment="1">
      <alignment vertical="center"/>
    </xf>
    <xf numFmtId="0" fontId="61" fillId="16" borderId="0" xfId="0" applyFont="1" applyFill="1" applyBorder="1" applyAlignment="1">
      <alignment horizontal="center" vertical="center" wrapText="1"/>
    </xf>
    <xf numFmtId="0" fontId="130" fillId="2" borderId="0" xfId="0" quotePrefix="1" applyFont="1" applyFill="1" applyBorder="1" applyAlignment="1">
      <alignment vertical="center" wrapText="1"/>
    </xf>
    <xf numFmtId="0" fontId="130" fillId="2" borderId="0" xfId="0" quotePrefix="1" applyFont="1" applyFill="1" applyAlignment="1">
      <alignment vertical="center" wrapText="1"/>
    </xf>
    <xf numFmtId="0" fontId="52" fillId="17" borderId="0" xfId="0" quotePrefix="1" applyFont="1" applyFill="1" applyAlignment="1">
      <alignment vertical="center"/>
    </xf>
    <xf numFmtId="0" fontId="9" fillId="17" borderId="0" xfId="0" applyFont="1" applyFill="1" applyAlignment="1">
      <alignment horizontal="center" vertical="center" wrapText="1"/>
    </xf>
    <xf numFmtId="0" fontId="75" fillId="17" borderId="0" xfId="0" applyFont="1" applyFill="1" applyAlignment="1">
      <alignment horizontal="center" vertical="center" wrapText="1"/>
    </xf>
    <xf numFmtId="0" fontId="122" fillId="0" borderId="0" xfId="0" quotePrefix="1" applyFont="1" applyAlignment="1">
      <alignment horizontal="left" vertical="center" indent="2"/>
    </xf>
    <xf numFmtId="0" fontId="122" fillId="0" borderId="0" xfId="0" quotePrefix="1" applyFont="1" applyAlignment="1">
      <alignment horizontal="left" vertical="center" wrapText="1" indent="2"/>
    </xf>
    <xf numFmtId="0" fontId="49" fillId="3" borderId="0" xfId="0" quotePrefix="1" applyFont="1" applyFill="1" applyAlignment="1">
      <alignment horizontal="right" vertical="center"/>
    </xf>
    <xf numFmtId="0" fontId="49" fillId="3" borderId="0" xfId="0" quotePrefix="1" applyFont="1" applyFill="1" applyAlignment="1">
      <alignment vertical="center" wrapText="1"/>
    </xf>
    <xf numFmtId="0" fontId="79" fillId="3" borderId="0" xfId="0" applyFont="1" applyFill="1"/>
    <xf numFmtId="0" fontId="0" fillId="3" borderId="0" xfId="0" applyFill="1" applyAlignment="1">
      <alignment vertical="center"/>
    </xf>
    <xf numFmtId="0" fontId="15" fillId="3" borderId="0" xfId="0" applyFont="1" applyFill="1"/>
    <xf numFmtId="0" fontId="14" fillId="3" borderId="0" xfId="0" applyFont="1" applyFill="1"/>
    <xf numFmtId="0" fontId="52" fillId="14" borderId="0" xfId="0" quotePrefix="1" applyFont="1" applyFill="1" applyAlignment="1">
      <alignment vertical="center"/>
    </xf>
    <xf numFmtId="0" fontId="117" fillId="14" borderId="0" xfId="0" quotePrefix="1" applyFont="1" applyFill="1" applyAlignment="1">
      <alignment horizontal="left" vertical="center"/>
    </xf>
    <xf numFmtId="0" fontId="57" fillId="14" borderId="0" xfId="0" applyFont="1" applyFill="1"/>
    <xf numFmtId="0" fontId="81" fillId="14" borderId="0" xfId="0" applyFont="1" applyFill="1"/>
    <xf numFmtId="0" fontId="78" fillId="14" borderId="0" xfId="0" applyFont="1" applyFill="1"/>
    <xf numFmtId="0" fontId="74" fillId="14" borderId="0" xfId="0" quotePrefix="1" applyFont="1" applyFill="1" applyAlignment="1">
      <alignment vertical="center"/>
    </xf>
    <xf numFmtId="0" fontId="50" fillId="14" borderId="2" xfId="0" quotePrefix="1" applyFont="1" applyFill="1" applyBorder="1" applyAlignment="1">
      <alignment horizontal="center" vertical="center"/>
    </xf>
    <xf numFmtId="0" fontId="50" fillId="14" borderId="2" xfId="0" applyFont="1" applyFill="1" applyBorder="1" applyAlignment="1">
      <alignment horizontal="center" vertical="center"/>
    </xf>
    <xf numFmtId="0" fontId="50" fillId="14" borderId="2" xfId="0" applyFont="1" applyFill="1" applyBorder="1" applyAlignment="1">
      <alignment horizontal="center" vertical="center" wrapText="1"/>
    </xf>
    <xf numFmtId="0" fontId="50" fillId="14" borderId="32" xfId="0" quotePrefix="1" applyFont="1" applyFill="1" applyBorder="1" applyAlignment="1">
      <alignment horizontal="center" vertical="center"/>
    </xf>
    <xf numFmtId="0" fontId="50" fillId="14" borderId="2" xfId="0" quotePrefix="1" applyFont="1" applyFill="1" applyBorder="1" applyAlignment="1">
      <alignment horizontal="center" vertical="center" wrapText="1"/>
    </xf>
    <xf numFmtId="0" fontId="50" fillId="14" borderId="55" xfId="0" quotePrefix="1" applyFont="1" applyFill="1" applyBorder="1" applyAlignment="1">
      <alignment horizontal="left" vertical="center"/>
    </xf>
    <xf numFmtId="0" fontId="92" fillId="2" borderId="44" xfId="0" quotePrefix="1" applyFont="1" applyFill="1" applyBorder="1" applyAlignment="1">
      <alignment vertical="center"/>
    </xf>
    <xf numFmtId="0" fontId="84" fillId="2" borderId="42" xfId="0" quotePrefix="1" applyFont="1" applyFill="1" applyBorder="1" applyAlignment="1">
      <alignment vertical="center" wrapText="1"/>
    </xf>
    <xf numFmtId="0" fontId="92" fillId="2" borderId="42" xfId="0" quotePrefix="1" applyFont="1" applyFill="1" applyBorder="1" applyAlignment="1">
      <alignment vertical="center" wrapText="1"/>
    </xf>
    <xf numFmtId="0" fontId="84" fillId="2" borderId="44" xfId="0" applyFont="1" applyFill="1" applyBorder="1" applyAlignment="1">
      <alignment vertical="center" wrapText="1"/>
    </xf>
    <xf numFmtId="0" fontId="84" fillId="2" borderId="47" xfId="0" applyFont="1" applyFill="1" applyBorder="1" applyAlignment="1">
      <alignment vertical="center" wrapText="1"/>
    </xf>
    <xf numFmtId="0" fontId="84" fillId="2" borderId="35" xfId="0" applyFont="1" applyFill="1" applyBorder="1" applyAlignment="1">
      <alignment vertical="center" wrapText="1"/>
    </xf>
    <xf numFmtId="44" fontId="120" fillId="2" borderId="2" xfId="2" applyFont="1" applyFill="1" applyBorder="1" applyAlignment="1">
      <alignment vertical="center"/>
    </xf>
    <xf numFmtId="0" fontId="107" fillId="2" borderId="0" xfId="0" quotePrefix="1" applyFont="1" applyFill="1" applyAlignment="1">
      <alignment vertical="center"/>
    </xf>
    <xf numFmtId="0" fontId="107" fillId="2" borderId="0" xfId="0" quotePrefix="1" applyFont="1" applyFill="1" applyAlignment="1">
      <alignment vertical="top" wrapText="1"/>
    </xf>
    <xf numFmtId="0" fontId="86" fillId="16" borderId="3" xfId="0" quotePrefix="1" applyFont="1" applyFill="1" applyBorder="1" applyAlignment="1">
      <alignment horizontal="center" vertical="center" wrapText="1"/>
    </xf>
    <xf numFmtId="0" fontId="87" fillId="7" borderId="0" xfId="0" applyFont="1" applyFill="1" applyAlignment="1">
      <alignment vertical="center"/>
    </xf>
    <xf numFmtId="0" fontId="74" fillId="13" borderId="0" xfId="0" applyFont="1" applyFill="1" applyAlignment="1">
      <alignment horizontal="left" vertical="center" wrapText="1"/>
    </xf>
    <xf numFmtId="0" fontId="74" fillId="13" borderId="0" xfId="0" quotePrefix="1" applyFont="1" applyFill="1" applyAlignment="1">
      <alignment horizontal="left" vertical="center" wrapText="1"/>
    </xf>
    <xf numFmtId="0" fontId="52" fillId="9" borderId="0" xfId="0" quotePrefix="1" applyFont="1" applyFill="1" applyAlignment="1">
      <alignment horizontal="left" vertical="center"/>
    </xf>
    <xf numFmtId="0" fontId="24" fillId="5" borderId="30" xfId="0" quotePrefix="1" applyFont="1" applyFill="1" applyBorder="1" applyAlignment="1" applyProtection="1">
      <alignment horizontal="center" vertical="top"/>
    </xf>
    <xf numFmtId="0" fontId="24" fillId="5" borderId="31" xfId="0" quotePrefix="1" applyFont="1" applyFill="1" applyBorder="1" applyAlignment="1" applyProtection="1">
      <alignment horizontal="center" vertical="top"/>
    </xf>
    <xf numFmtId="0" fontId="24" fillId="5" borderId="24" xfId="0" quotePrefix="1" applyFont="1" applyFill="1" applyBorder="1" applyAlignment="1" applyProtection="1">
      <alignment horizontal="center" vertical="top"/>
    </xf>
    <xf numFmtId="0" fontId="24" fillId="5" borderId="28" xfId="0" quotePrefix="1" applyFont="1" applyFill="1" applyBorder="1" applyAlignment="1" applyProtection="1">
      <alignment horizontal="center" vertical="top"/>
    </xf>
    <xf numFmtId="0" fontId="24" fillId="5" borderId="25" xfId="0" quotePrefix="1" applyFont="1" applyFill="1" applyBorder="1" applyAlignment="1" applyProtection="1">
      <alignment horizontal="center" vertical="top"/>
    </xf>
    <xf numFmtId="0" fontId="24" fillId="5" borderId="27" xfId="0" quotePrefix="1" applyFont="1" applyFill="1" applyBorder="1" applyAlignment="1" applyProtection="1">
      <alignment horizontal="center" vertical="top"/>
    </xf>
    <xf numFmtId="0" fontId="70" fillId="5" borderId="25" xfId="0" applyFont="1" applyFill="1" applyBorder="1" applyAlignment="1">
      <alignment horizontal="center"/>
    </xf>
    <xf numFmtId="0" fontId="70" fillId="5" borderId="27" xfId="0" applyFont="1" applyFill="1" applyBorder="1" applyAlignment="1">
      <alignment horizontal="center"/>
    </xf>
    <xf numFmtId="0" fontId="96" fillId="2" borderId="30" xfId="0" quotePrefix="1" applyFont="1" applyFill="1" applyBorder="1" applyAlignment="1">
      <alignment horizontal="left" vertical="center" wrapText="1"/>
    </xf>
    <xf numFmtId="0" fontId="96" fillId="2" borderId="11" xfId="0" quotePrefix="1" applyFont="1" applyFill="1" applyBorder="1" applyAlignment="1">
      <alignment horizontal="left" vertical="center" wrapText="1"/>
    </xf>
    <xf numFmtId="0" fontId="96" fillId="2" borderId="31" xfId="0" quotePrefix="1" applyFont="1" applyFill="1" applyBorder="1" applyAlignment="1">
      <alignment horizontal="left" vertical="center" wrapText="1"/>
    </xf>
    <xf numFmtId="0" fontId="96" fillId="2" borderId="24" xfId="0" quotePrefix="1" applyFont="1" applyFill="1" applyBorder="1" applyAlignment="1">
      <alignment horizontal="left" vertical="center" wrapText="1"/>
    </xf>
    <xf numFmtId="0" fontId="96" fillId="2" borderId="40" xfId="0" quotePrefix="1" applyFont="1" applyFill="1" applyBorder="1" applyAlignment="1">
      <alignment horizontal="left" vertical="center" wrapText="1"/>
    </xf>
    <xf numFmtId="0" fontId="96" fillId="2" borderId="28" xfId="0" quotePrefix="1" applyFont="1" applyFill="1" applyBorder="1" applyAlignment="1">
      <alignment horizontal="left" vertical="center" wrapText="1"/>
    </xf>
    <xf numFmtId="0" fontId="52" fillId="19" borderId="0" xfId="0" quotePrefix="1" applyFont="1" applyFill="1" applyAlignment="1">
      <alignment horizontal="left" vertical="center"/>
    </xf>
    <xf numFmtId="0" fontId="49" fillId="19" borderId="0" xfId="0" quotePrefix="1" applyFont="1" applyFill="1" applyAlignment="1">
      <alignment horizontal="left" vertical="center"/>
    </xf>
    <xf numFmtId="0" fontId="88" fillId="2" borderId="0" xfId="0" quotePrefix="1" applyFont="1" applyFill="1" applyAlignment="1">
      <alignment horizontal="left" vertical="center"/>
    </xf>
    <xf numFmtId="0" fontId="100" fillId="0" borderId="0" xfId="0" applyFont="1" applyAlignment="1">
      <alignment horizontal="right" vertical="center"/>
    </xf>
    <xf numFmtId="0" fontId="100" fillId="0" borderId="9" xfId="0" applyFont="1" applyBorder="1" applyAlignment="1">
      <alignment horizontal="right" vertical="center"/>
    </xf>
    <xf numFmtId="0" fontId="64" fillId="2" borderId="5" xfId="0" quotePrefix="1" applyFont="1" applyFill="1" applyBorder="1" applyAlignment="1">
      <alignment horizontal="left" vertical="center" wrapText="1"/>
    </xf>
    <xf numFmtId="0" fontId="64" fillId="2" borderId="22" xfId="0" quotePrefix="1" applyFont="1" applyFill="1" applyBorder="1" applyAlignment="1">
      <alignment horizontal="left" vertical="center" wrapText="1"/>
    </xf>
    <xf numFmtId="0" fontId="52" fillId="16" borderId="0" xfId="0" quotePrefix="1" applyFont="1" applyFill="1" applyAlignment="1">
      <alignment horizontal="left" vertical="center"/>
    </xf>
    <xf numFmtId="0" fontId="59" fillId="2" borderId="5" xfId="0" quotePrefix="1" applyFont="1" applyFill="1" applyBorder="1" applyAlignment="1">
      <alignment horizontal="center" vertical="center"/>
    </xf>
    <xf numFmtId="0" fontId="59" fillId="2" borderId="22" xfId="0" quotePrefix="1" applyFont="1" applyFill="1" applyBorder="1" applyAlignment="1">
      <alignment horizontal="center" vertical="center"/>
    </xf>
    <xf numFmtId="0" fontId="45" fillId="16" borderId="3" xfId="0" quotePrefix="1" applyFont="1" applyFill="1" applyBorder="1" applyAlignment="1">
      <alignment horizontal="center" vertical="center" textRotation="90" wrapText="1"/>
    </xf>
    <xf numFmtId="0" fontId="45" fillId="16" borderId="3" xfId="0" applyFont="1" applyFill="1" applyBorder="1" applyAlignment="1">
      <alignment horizontal="center" vertical="center" textRotation="90" wrapText="1"/>
    </xf>
    <xf numFmtId="0" fontId="64" fillId="2" borderId="10" xfId="0" applyFont="1" applyFill="1" applyBorder="1" applyAlignment="1">
      <alignment vertical="center" wrapText="1"/>
    </xf>
    <xf numFmtId="0" fontId="64" fillId="2" borderId="15" xfId="0" applyFont="1" applyFill="1" applyBorder="1" applyAlignment="1">
      <alignment vertical="center" wrapText="1"/>
    </xf>
    <xf numFmtId="0" fontId="64" fillId="2" borderId="29" xfId="0" applyFont="1" applyFill="1" applyBorder="1" applyAlignment="1">
      <alignment vertical="center" wrapText="1"/>
    </xf>
    <xf numFmtId="0" fontId="64" fillId="2" borderId="18" xfId="0" applyFont="1" applyFill="1" applyBorder="1" applyAlignment="1">
      <alignment vertical="center" wrapText="1"/>
    </xf>
    <xf numFmtId="0" fontId="64" fillId="2" borderId="5" xfId="0" quotePrefix="1" applyFont="1" applyFill="1" applyBorder="1" applyAlignment="1">
      <alignment vertical="center" wrapText="1"/>
    </xf>
    <xf numFmtId="0" fontId="64" fillId="2" borderId="22" xfId="0" quotePrefix="1" applyFont="1" applyFill="1" applyBorder="1" applyAlignment="1">
      <alignment vertical="center" wrapText="1"/>
    </xf>
    <xf numFmtId="0" fontId="64" fillId="2" borderId="8" xfId="0" applyFont="1" applyFill="1" applyBorder="1" applyAlignment="1">
      <alignment vertical="center" wrapText="1"/>
    </xf>
    <xf numFmtId="0" fontId="64" fillId="2" borderId="9" xfId="0" applyFont="1" applyFill="1" applyBorder="1" applyAlignment="1">
      <alignment vertical="center" wrapText="1"/>
    </xf>
    <xf numFmtId="0" fontId="64" fillId="2" borderId="8" xfId="0" quotePrefix="1" applyFont="1" applyFill="1" applyBorder="1" applyAlignment="1">
      <alignment vertical="center" wrapText="1"/>
    </xf>
    <xf numFmtId="0" fontId="64" fillId="2" borderId="9" xfId="0" quotePrefix="1" applyFont="1" applyFill="1" applyBorder="1" applyAlignment="1">
      <alignment vertical="center" wrapText="1"/>
    </xf>
    <xf numFmtId="0" fontId="64" fillId="2" borderId="29" xfId="0" quotePrefix="1" applyFont="1" applyFill="1" applyBorder="1" applyAlignment="1">
      <alignment vertical="center" wrapText="1"/>
    </xf>
    <xf numFmtId="0" fontId="64" fillId="2" borderId="18" xfId="0" quotePrefix="1" applyFont="1" applyFill="1" applyBorder="1" applyAlignment="1">
      <alignment vertical="center" wrapText="1"/>
    </xf>
    <xf numFmtId="0" fontId="45" fillId="16" borderId="1" xfId="0" quotePrefix="1" applyFont="1" applyFill="1" applyBorder="1" applyAlignment="1">
      <alignment horizontal="center" vertical="center" textRotation="90" wrapText="1"/>
    </xf>
    <xf numFmtId="0" fontId="45" fillId="16" borderId="7" xfId="0" applyFont="1" applyFill="1" applyBorder="1" applyAlignment="1">
      <alignment horizontal="center" vertical="center" textRotation="90" wrapText="1"/>
    </xf>
    <xf numFmtId="0" fontId="45" fillId="16" borderId="6" xfId="0" applyFont="1" applyFill="1" applyBorder="1" applyAlignment="1">
      <alignment horizontal="center" vertical="center" textRotation="90" wrapText="1"/>
    </xf>
    <xf numFmtId="0" fontId="64" fillId="2" borderId="10" xfId="0" quotePrefix="1" applyFont="1" applyFill="1" applyBorder="1" applyAlignment="1">
      <alignment horizontal="left" vertical="center" wrapText="1"/>
    </xf>
    <xf numFmtId="0" fontId="64" fillId="2" borderId="15" xfId="0" quotePrefix="1" applyFont="1" applyFill="1" applyBorder="1" applyAlignment="1">
      <alignment horizontal="left" vertical="center" wrapText="1"/>
    </xf>
    <xf numFmtId="0" fontId="45" fillId="16" borderId="7" xfId="0" quotePrefix="1" applyFont="1" applyFill="1" applyBorder="1" applyAlignment="1">
      <alignment horizontal="center" vertical="center" textRotation="90" wrapText="1"/>
    </xf>
    <xf numFmtId="0" fontId="45" fillId="16" borderId="6" xfId="0" quotePrefix="1" applyFont="1" applyFill="1" applyBorder="1" applyAlignment="1">
      <alignment horizontal="center" vertical="center" textRotation="90" wrapText="1"/>
    </xf>
    <xf numFmtId="0" fontId="45" fillId="16" borderId="1" xfId="0" quotePrefix="1" applyFont="1" applyFill="1" applyBorder="1" applyAlignment="1">
      <alignment horizontal="center" vertical="center" textRotation="90" wrapText="1" readingOrder="1"/>
    </xf>
    <xf numFmtId="0" fontId="45" fillId="16" borderId="7" xfId="0" applyFont="1" applyFill="1" applyBorder="1" applyAlignment="1">
      <alignment horizontal="center" vertical="center" textRotation="90" wrapText="1" readingOrder="1"/>
    </xf>
    <xf numFmtId="0" fontId="45" fillId="16" borderId="6" xfId="0" applyFont="1" applyFill="1" applyBorder="1" applyAlignment="1">
      <alignment horizontal="center" vertical="center" textRotation="90" wrapText="1" readingOrder="1"/>
    </xf>
    <xf numFmtId="0" fontId="45" fillId="16" borderId="7" xfId="0" quotePrefix="1" applyFont="1" applyFill="1" applyBorder="1" applyAlignment="1">
      <alignment horizontal="center" vertical="center" textRotation="90" wrapText="1" readingOrder="1"/>
    </xf>
    <xf numFmtId="0" fontId="45" fillId="16" borderId="6" xfId="0" quotePrefix="1" applyFont="1" applyFill="1" applyBorder="1" applyAlignment="1">
      <alignment horizontal="center" vertical="center" textRotation="90" wrapText="1" readingOrder="1"/>
    </xf>
    <xf numFmtId="0" fontId="2" fillId="5" borderId="30" xfId="0" applyFont="1" applyFill="1" applyBorder="1" applyAlignment="1">
      <alignment horizontal="center" vertical="center"/>
    </xf>
    <xf numFmtId="0" fontId="2" fillId="5" borderId="31" xfId="0" applyFont="1" applyFill="1" applyBorder="1" applyAlignment="1">
      <alignment horizontal="center" vertical="center"/>
    </xf>
    <xf numFmtId="0" fontId="2" fillId="5" borderId="24" xfId="0" applyFont="1" applyFill="1" applyBorder="1" applyAlignment="1">
      <alignment horizontal="center" vertical="center"/>
    </xf>
    <xf numFmtId="0" fontId="2" fillId="5" borderId="28" xfId="0" applyFont="1" applyFill="1" applyBorder="1" applyAlignment="1">
      <alignment horizontal="center" vertical="center"/>
    </xf>
    <xf numFmtId="0" fontId="21" fillId="5" borderId="30" xfId="0" applyFont="1" applyFill="1" applyBorder="1" applyAlignment="1">
      <alignment horizontal="center"/>
    </xf>
    <xf numFmtId="0" fontId="21" fillId="5" borderId="31" xfId="0" applyFont="1" applyFill="1" applyBorder="1" applyAlignment="1">
      <alignment horizontal="center"/>
    </xf>
    <xf numFmtId="0" fontId="21" fillId="5" borderId="24" xfId="0" applyFont="1" applyFill="1" applyBorder="1" applyAlignment="1">
      <alignment horizontal="center"/>
    </xf>
    <xf numFmtId="0" fontId="21" fillId="5" borderId="28" xfId="0" applyFont="1" applyFill="1" applyBorder="1" applyAlignment="1">
      <alignment horizontal="center"/>
    </xf>
    <xf numFmtId="0" fontId="2" fillId="5" borderId="30" xfId="0" applyFont="1" applyFill="1" applyBorder="1" applyAlignment="1">
      <alignment horizontal="center"/>
    </xf>
    <xf numFmtId="0" fontId="2" fillId="5" borderId="31" xfId="0" applyFont="1" applyFill="1" applyBorder="1" applyAlignment="1">
      <alignment horizontal="center"/>
    </xf>
    <xf numFmtId="0" fontId="2" fillId="5" borderId="24" xfId="0" applyFont="1" applyFill="1" applyBorder="1" applyAlignment="1">
      <alignment horizontal="center"/>
    </xf>
    <xf numFmtId="0" fontId="2" fillId="5" borderId="28" xfId="0" applyFont="1" applyFill="1" applyBorder="1" applyAlignment="1">
      <alignment horizontal="center"/>
    </xf>
    <xf numFmtId="0" fontId="52" fillId="3" borderId="0" xfId="0" quotePrefix="1" applyFont="1" applyFill="1" applyAlignment="1">
      <alignment horizontal="left" vertical="center"/>
    </xf>
    <xf numFmtId="0" fontId="64" fillId="5" borderId="30" xfId="0" applyFont="1" applyFill="1" applyBorder="1" applyAlignment="1">
      <alignment horizontal="center"/>
    </xf>
    <xf numFmtId="0" fontId="64" fillId="5" borderId="31" xfId="0" applyFont="1" applyFill="1" applyBorder="1" applyAlignment="1">
      <alignment horizontal="center"/>
    </xf>
    <xf numFmtId="0" fontId="64" fillId="5" borderId="24" xfId="0" applyFont="1" applyFill="1" applyBorder="1" applyAlignment="1">
      <alignment horizontal="center"/>
    </xf>
    <xf numFmtId="0" fontId="64" fillId="5" borderId="28" xfId="0" applyFont="1" applyFill="1" applyBorder="1" applyAlignment="1">
      <alignment horizontal="center"/>
    </xf>
    <xf numFmtId="0" fontId="49" fillId="14" borderId="0" xfId="0" quotePrefix="1" applyFont="1" applyFill="1" applyAlignment="1">
      <alignment horizontal="left" vertical="center" wrapText="1"/>
    </xf>
    <xf numFmtId="0" fontId="88" fillId="2" borderId="25" xfId="0" quotePrefix="1" applyFont="1" applyFill="1" applyBorder="1" applyAlignment="1">
      <alignment horizontal="center" vertical="center" wrapText="1"/>
    </xf>
    <xf numFmtId="0" fontId="88" fillId="2" borderId="26" xfId="0" quotePrefix="1" applyFont="1" applyFill="1" applyBorder="1" applyAlignment="1">
      <alignment horizontal="center" vertical="center" wrapText="1"/>
    </xf>
    <xf numFmtId="0" fontId="88" fillId="2" borderId="27" xfId="0" quotePrefix="1" applyFont="1" applyFill="1" applyBorder="1" applyAlignment="1">
      <alignment horizontal="center" vertical="center" wrapText="1"/>
    </xf>
    <xf numFmtId="0" fontId="74" fillId="12" borderId="25" xfId="0" quotePrefix="1" applyFont="1" applyFill="1" applyBorder="1" applyAlignment="1">
      <alignment horizontal="left" vertical="center" wrapText="1"/>
    </xf>
    <xf numFmtId="0" fontId="74" fillId="12" borderId="26" xfId="0" quotePrefix="1" applyFont="1" applyFill="1" applyBorder="1" applyAlignment="1">
      <alignment horizontal="left" vertical="center" wrapText="1"/>
    </xf>
    <xf numFmtId="0" fontId="74" fillId="12" borderId="27" xfId="0" quotePrefix="1" applyFont="1" applyFill="1" applyBorder="1" applyAlignment="1">
      <alignment horizontal="left" vertical="center" wrapText="1"/>
    </xf>
    <xf numFmtId="0" fontId="39" fillId="5" borderId="30" xfId="0" applyFont="1" applyFill="1" applyBorder="1" applyAlignment="1">
      <alignment horizontal="center"/>
    </xf>
    <xf numFmtId="0" fontId="39" fillId="5" borderId="11" xfId="0" applyFont="1" applyFill="1" applyBorder="1" applyAlignment="1">
      <alignment horizontal="center"/>
    </xf>
    <xf numFmtId="0" fontId="39" fillId="5" borderId="31" xfId="0" applyFont="1" applyFill="1" applyBorder="1" applyAlignment="1">
      <alignment horizontal="center"/>
    </xf>
    <xf numFmtId="0" fontId="39" fillId="5" borderId="24" xfId="0" applyFont="1" applyFill="1" applyBorder="1" applyAlignment="1">
      <alignment horizontal="center"/>
    </xf>
    <xf numFmtId="0" fontId="39" fillId="5" borderId="40" xfId="0" applyFont="1" applyFill="1" applyBorder="1" applyAlignment="1">
      <alignment horizontal="center"/>
    </xf>
    <xf numFmtId="0" fontId="39" fillId="5" borderId="28" xfId="0" applyFont="1" applyFill="1" applyBorder="1" applyAlignment="1">
      <alignment horizontal="center"/>
    </xf>
    <xf numFmtId="0" fontId="52" fillId="4" borderId="0" xfId="0" applyFont="1" applyFill="1" applyAlignment="1">
      <alignment horizontal="left" vertical="center"/>
    </xf>
    <xf numFmtId="0" fontId="14" fillId="5" borderId="30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14" fillId="5" borderId="31" xfId="0" applyFont="1" applyFill="1" applyBorder="1" applyAlignment="1">
      <alignment horizontal="center"/>
    </xf>
    <xf numFmtId="0" fontId="14" fillId="5" borderId="24" xfId="0" applyFont="1" applyFill="1" applyBorder="1" applyAlignment="1">
      <alignment horizontal="center"/>
    </xf>
    <xf numFmtId="0" fontId="14" fillId="5" borderId="40" xfId="0" applyFont="1" applyFill="1" applyBorder="1" applyAlignment="1">
      <alignment horizontal="center"/>
    </xf>
    <xf numFmtId="0" fontId="14" fillId="5" borderId="28" xfId="0" applyFont="1" applyFill="1" applyBorder="1" applyAlignment="1">
      <alignment horizontal="center"/>
    </xf>
    <xf numFmtId="0" fontId="86" fillId="2" borderId="44" xfId="0" quotePrefix="1" applyFont="1" applyFill="1" applyBorder="1" applyAlignment="1">
      <alignment horizontal="center" vertical="center" wrapText="1"/>
    </xf>
    <xf numFmtId="0" fontId="86" fillId="2" borderId="46" xfId="0" quotePrefix="1" applyFont="1" applyFill="1" applyBorder="1" applyAlignment="1">
      <alignment horizontal="center" vertical="center" wrapText="1"/>
    </xf>
    <xf numFmtId="0" fontId="86" fillId="2" borderId="47" xfId="0" quotePrefix="1" applyFont="1" applyFill="1" applyBorder="1" applyAlignment="1">
      <alignment horizontal="center" vertical="center" wrapText="1"/>
    </xf>
    <xf numFmtId="0" fontId="86" fillId="2" borderId="43" xfId="0" quotePrefix="1" applyFont="1" applyFill="1" applyBorder="1" applyAlignment="1">
      <alignment horizontal="center" vertical="center" wrapText="1"/>
    </xf>
    <xf numFmtId="0" fontId="86" fillId="2" borderId="52" xfId="0" quotePrefix="1" applyFont="1" applyFill="1" applyBorder="1" applyAlignment="1">
      <alignment horizontal="center" vertical="center" wrapText="1"/>
    </xf>
    <xf numFmtId="0" fontId="86" fillId="2" borderId="53" xfId="0" quotePrefix="1" applyFont="1" applyFill="1" applyBorder="1" applyAlignment="1">
      <alignment horizontal="center" vertical="center" wrapText="1"/>
    </xf>
    <xf numFmtId="0" fontId="86" fillId="16" borderId="1" xfId="0" quotePrefix="1" applyFont="1" applyFill="1" applyBorder="1" applyAlignment="1">
      <alignment horizontal="center" vertical="center" wrapText="1"/>
    </xf>
    <xf numFmtId="0" fontId="86" fillId="16" borderId="7" xfId="0" quotePrefix="1" applyFont="1" applyFill="1" applyBorder="1" applyAlignment="1">
      <alignment horizontal="center" vertical="center" wrapText="1"/>
    </xf>
    <xf numFmtId="0" fontId="86" fillId="16" borderId="6" xfId="0" quotePrefix="1" applyFont="1" applyFill="1" applyBorder="1" applyAlignment="1">
      <alignment horizontal="center" vertical="center" wrapText="1"/>
    </xf>
    <xf numFmtId="0" fontId="52" fillId="12" borderId="0" xfId="0" quotePrefix="1" applyFont="1" applyFill="1" applyAlignment="1">
      <alignment horizontal="left" vertical="center"/>
    </xf>
    <xf numFmtId="0" fontId="131" fillId="2" borderId="0" xfId="0" quotePrefix="1" applyFont="1" applyFill="1" applyBorder="1" applyAlignment="1">
      <alignment horizontal="left" vertical="center"/>
    </xf>
    <xf numFmtId="0" fontId="14" fillId="5" borderId="52" xfId="0" applyFont="1" applyFill="1" applyBorder="1" applyAlignment="1">
      <alignment horizontal="center"/>
    </xf>
    <xf numFmtId="0" fontId="14" fillId="5" borderId="54" xfId="0" applyFont="1" applyFill="1" applyBorder="1" applyAlignment="1">
      <alignment horizontal="center"/>
    </xf>
    <xf numFmtId="0" fontId="14" fillId="5" borderId="53" xfId="0" applyFont="1" applyFill="1" applyBorder="1" applyAlignment="1">
      <alignment horizontal="center"/>
    </xf>
    <xf numFmtId="0" fontId="54" fillId="5" borderId="47" xfId="0" quotePrefix="1" applyFont="1" applyFill="1" applyBorder="1" applyAlignment="1">
      <alignment horizontal="center" vertical="center" wrapText="1"/>
    </xf>
    <xf numFmtId="0" fontId="54" fillId="5" borderId="4" xfId="0" quotePrefix="1" applyFont="1" applyFill="1" applyBorder="1" applyAlignment="1">
      <alignment horizontal="center" vertical="center" wrapText="1"/>
    </xf>
    <xf numFmtId="0" fontId="54" fillId="5" borderId="43" xfId="0" quotePrefix="1" applyFont="1" applyFill="1" applyBorder="1" applyAlignment="1">
      <alignment horizontal="center" vertical="center" wrapText="1"/>
    </xf>
    <xf numFmtId="0" fontId="14" fillId="5" borderId="47" xfId="0" applyFont="1" applyFill="1" applyBorder="1" applyAlignment="1">
      <alignment horizontal="center"/>
    </xf>
    <xf numFmtId="0" fontId="14" fillId="5" borderId="4" xfId="0" applyFont="1" applyFill="1" applyBorder="1" applyAlignment="1">
      <alignment horizontal="center"/>
    </xf>
    <xf numFmtId="0" fontId="14" fillId="5" borderId="43" xfId="0" applyFont="1" applyFill="1" applyBorder="1" applyAlignment="1">
      <alignment horizontal="center"/>
    </xf>
    <xf numFmtId="0" fontId="74" fillId="12" borderId="44" xfId="0" quotePrefix="1" applyFont="1" applyFill="1" applyBorder="1" applyAlignment="1">
      <alignment horizontal="center" vertical="center" wrapText="1"/>
    </xf>
    <xf numFmtId="0" fontId="74" fillId="12" borderId="45" xfId="0" quotePrefix="1" applyFont="1" applyFill="1" applyBorder="1" applyAlignment="1">
      <alignment horizontal="center" vertical="center" wrapText="1"/>
    </xf>
    <xf numFmtId="0" fontId="74" fillId="12" borderId="46" xfId="0" quotePrefix="1" applyFont="1" applyFill="1" applyBorder="1" applyAlignment="1">
      <alignment horizontal="center" vertical="center" wrapText="1"/>
    </xf>
    <xf numFmtId="0" fontId="74" fillId="12" borderId="25" xfId="0" quotePrefix="1" applyFont="1" applyFill="1" applyBorder="1" applyAlignment="1">
      <alignment horizontal="center" vertical="center" wrapText="1"/>
    </xf>
    <xf numFmtId="0" fontId="74" fillId="12" borderId="26" xfId="0" quotePrefix="1" applyFont="1" applyFill="1" applyBorder="1" applyAlignment="1">
      <alignment horizontal="center" vertical="center" wrapText="1"/>
    </xf>
    <xf numFmtId="0" fontId="74" fillId="12" borderId="27" xfId="0" quotePrefix="1" applyFont="1" applyFill="1" applyBorder="1" applyAlignment="1">
      <alignment horizontal="center" vertical="center" wrapText="1"/>
    </xf>
    <xf numFmtId="0" fontId="54" fillId="5" borderId="56" xfId="0" quotePrefix="1" applyFont="1" applyFill="1" applyBorder="1" applyAlignment="1">
      <alignment horizontal="center" vertical="center" wrapText="1"/>
    </xf>
    <xf numFmtId="0" fontId="54" fillId="5" borderId="13" xfId="0" quotePrefix="1" applyFont="1" applyFill="1" applyBorder="1" applyAlignment="1">
      <alignment horizontal="center" vertical="center" wrapText="1"/>
    </xf>
    <xf numFmtId="0" fontId="54" fillId="5" borderId="57" xfId="0" quotePrefix="1" applyFont="1" applyFill="1" applyBorder="1" applyAlignment="1">
      <alignment horizontal="center" vertical="center" wrapText="1"/>
    </xf>
    <xf numFmtId="0" fontId="98" fillId="7" borderId="0" xfId="0" quotePrefix="1" applyFont="1" applyFill="1" applyAlignment="1">
      <alignment vertical="center" wrapText="1"/>
    </xf>
    <xf numFmtId="0" fontId="119" fillId="7" borderId="0" xfId="0" applyFont="1" applyFill="1" applyAlignment="1">
      <alignment horizontal="left" vertical="center"/>
    </xf>
    <xf numFmtId="0" fontId="74" fillId="12" borderId="30" xfId="0" quotePrefix="1" applyFont="1" applyFill="1" applyBorder="1" applyAlignment="1">
      <alignment horizontal="left" vertical="center" wrapText="1"/>
    </xf>
    <xf numFmtId="0" fontId="74" fillId="12" borderId="11" xfId="0" quotePrefix="1" applyFont="1" applyFill="1" applyBorder="1" applyAlignment="1">
      <alignment horizontal="left" vertical="center" wrapText="1"/>
    </xf>
    <xf numFmtId="0" fontId="74" fillId="12" borderId="31" xfId="0" quotePrefix="1" applyFont="1" applyFill="1" applyBorder="1" applyAlignment="1">
      <alignment horizontal="left" vertical="center" wrapText="1"/>
    </xf>
  </cellXfs>
  <cellStyles count="3">
    <cellStyle name="Monétaire" xfId="2" builtinId="4"/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BF8F00"/>
      <color rgb="FF548235"/>
      <color rgb="FF457B72"/>
      <color rgb="FF7C5074"/>
      <color rgb="FF31859B"/>
      <color rgb="FFF4B084"/>
      <color rgb="FFC65911"/>
      <color rgb="FF48ACC6"/>
      <color rgb="FFFFD966"/>
      <color rgb="FF8EA9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fr-FR" sz="1800" b="1"/>
              <a:t>Répartition par GIR des bénéficiaires du dispositif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'7.Rapport d''activité global'!$D$14:$D$19</c:f>
              <c:strCache>
                <c:ptCount val="6"/>
                <c:pt idx="0">
                  <c:v>GIR 1</c:v>
                </c:pt>
                <c:pt idx="1">
                  <c:v>GIR 2</c:v>
                </c:pt>
                <c:pt idx="2">
                  <c:v>GIR 3</c:v>
                </c:pt>
                <c:pt idx="3">
                  <c:v>GIR 4</c:v>
                </c:pt>
                <c:pt idx="4">
                  <c:v>GIR 5</c:v>
                </c:pt>
                <c:pt idx="5">
                  <c:v>GIR 6</c:v>
                </c:pt>
              </c:strCache>
            </c:strRef>
          </c:cat>
          <c:val>
            <c:numRef>
              <c:f>'7.Rapport d''activité global'!$E$14:$E$19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59B-4565-81E5-7ABBD880EE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2860544"/>
        <c:axId val="119556928"/>
      </c:barChart>
      <c:catAx>
        <c:axId val="122860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119556928"/>
        <c:crosses val="autoZero"/>
        <c:auto val="1"/>
        <c:lblAlgn val="ctr"/>
        <c:lblOffset val="100"/>
        <c:noMultiLvlLbl val="0"/>
      </c:catAx>
      <c:valAx>
        <c:axId val="11955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12286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Century Gothic" panose="020B0502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fr-FR" sz="1800" b="1">
                <a:solidFill>
                  <a:schemeClr val="tx1">
                    <a:lumMod val="65000"/>
                    <a:lumOff val="35000"/>
                  </a:schemeClr>
                </a:solidFill>
              </a:rPr>
              <a:t>Répartition des bénéficiaires selon le nombre de passages IDE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'7.Rapport d''activité global'!$D$27:$D$30</c:f>
              <c:strCache>
                <c:ptCount val="4"/>
                <c:pt idx="0">
                  <c:v>1 passage</c:v>
                </c:pt>
                <c:pt idx="1">
                  <c:v>2 à 5 passages</c:v>
                </c:pt>
                <c:pt idx="2">
                  <c:v>7 passages</c:v>
                </c:pt>
                <c:pt idx="3">
                  <c:v>7 passages et +</c:v>
                </c:pt>
              </c:strCache>
            </c:strRef>
          </c:cat>
          <c:val>
            <c:numRef>
              <c:f>'7.Rapport d''activité global'!$E$27:$E$30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3C4-4B82-9405-899DA9385A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2861568"/>
        <c:axId val="119558656"/>
      </c:barChart>
      <c:catAx>
        <c:axId val="122861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119558656"/>
        <c:crosses val="autoZero"/>
        <c:auto val="1"/>
        <c:lblAlgn val="ctr"/>
        <c:lblOffset val="100"/>
        <c:noMultiLvlLbl val="0"/>
      </c:catAx>
      <c:valAx>
        <c:axId val="119558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122861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fr-FR" sz="1000" b="0" i="0" u="none" strike="noStrike" kern="1200" baseline="0">
          <a:solidFill>
            <a:schemeClr val="tx1"/>
          </a:solidFill>
          <a:latin typeface="Century Gothic" panose="020B0502020202020204" pitchFamily="34" charset="0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3.jpg@01D4BEFA.74614460" TargetMode="External"/><Relationship Id="rId1" Type="http://schemas.openxmlformats.org/officeDocument/2006/relationships/image" Target="../media/image1.jpeg"/><Relationship Id="rId6" Type="http://schemas.openxmlformats.org/officeDocument/2006/relationships/image" Target="cid:image005.png@01D4BEFA.74614460" TargetMode="External"/><Relationship Id="rId5" Type="http://schemas.openxmlformats.org/officeDocument/2006/relationships/image" Target="../media/image3.png"/><Relationship Id="rId4" Type="http://schemas.openxmlformats.org/officeDocument/2006/relationships/image" Target="cid:image004.png@01D4BEFA.74614460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98656</xdr:colOff>
      <xdr:row>31</xdr:row>
      <xdr:rowOff>71437</xdr:rowOff>
    </xdr:from>
    <xdr:to>
      <xdr:col>1</xdr:col>
      <xdr:colOff>564694</xdr:colOff>
      <xdr:row>36</xdr:row>
      <xdr:rowOff>193314</xdr:rowOff>
    </xdr:to>
    <xdr:pic>
      <xdr:nvPicPr>
        <xdr:cNvPr id="4" name="Picture 5" descr="https://upload.wikimedia.org/wikipedia/fr/0/07/Minist%C3%A8re_des_Solidarit%C3%A9s_et_de_la_Sant%C3%A9_%282017%29.png">
          <a:extLst>
            <a:ext uri="{FF2B5EF4-FFF2-40B4-BE49-F238E27FC236}">
              <a16:creationId xmlns:a16="http://schemas.microsoft.com/office/drawing/2014/main" xmlns="" id="{4721AA16-5AD5-4F25-A5EA-7A77770B7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56" y="12004901"/>
          <a:ext cx="1228038" cy="1142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557894</xdr:colOff>
      <xdr:row>31</xdr:row>
      <xdr:rowOff>85044</xdr:rowOff>
    </xdr:from>
    <xdr:to>
      <xdr:col>2</xdr:col>
      <xdr:colOff>1823359</xdr:colOff>
      <xdr:row>36</xdr:row>
      <xdr:rowOff>190500</xdr:rowOff>
    </xdr:to>
    <xdr:pic>
      <xdr:nvPicPr>
        <xdr:cNvPr id="5" name="Image 7" descr="cid:image004.png@01D4BEFA.74614460">
          <a:extLst>
            <a:ext uri="{FF2B5EF4-FFF2-40B4-BE49-F238E27FC236}">
              <a16:creationId xmlns:a16="http://schemas.microsoft.com/office/drawing/2014/main" xmlns="" id="{FEB3E79C-ABAB-477B-B7F9-4443607EB0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r:link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332" r="10205"/>
        <a:stretch>
          <a:fillRect/>
        </a:stretch>
      </xdr:blipFill>
      <xdr:spPr bwMode="auto">
        <a:xfrm>
          <a:off x="1319894" y="12018508"/>
          <a:ext cx="3075215" cy="1125992"/>
        </a:xfrm>
        <a:prstGeom prst="rect">
          <a:avLst/>
        </a:prstGeom>
        <a:solidFill>
          <a:schemeClr val="bg1"/>
        </a:solidFill>
      </xdr:spPr>
    </xdr:pic>
    <xdr:clientData/>
  </xdr:twoCellAnchor>
  <xdr:twoCellAnchor>
    <xdr:from>
      <xdr:col>3</xdr:col>
      <xdr:colOff>1285874</xdr:colOff>
      <xdr:row>31</xdr:row>
      <xdr:rowOff>71437</xdr:rowOff>
    </xdr:from>
    <xdr:to>
      <xdr:col>4</xdr:col>
      <xdr:colOff>335540</xdr:colOff>
      <xdr:row>36</xdr:row>
      <xdr:rowOff>156481</xdr:rowOff>
    </xdr:to>
    <xdr:pic>
      <xdr:nvPicPr>
        <xdr:cNvPr id="7" name="Image 1" descr="cid:image005.png@01D4BEFA.74614460">
          <a:extLst>
            <a:ext uri="{FF2B5EF4-FFF2-40B4-BE49-F238E27FC236}">
              <a16:creationId xmlns:a16="http://schemas.microsoft.com/office/drawing/2014/main" xmlns="" id="{E898F0BD-6C99-45EA-91CD-8E4B5C4FB5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254"/>
        <a:stretch>
          <a:fillRect/>
        </a:stretch>
      </xdr:blipFill>
      <xdr:spPr bwMode="auto">
        <a:xfrm>
          <a:off x="6456588" y="12004901"/>
          <a:ext cx="1539773" cy="1105580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714375</xdr:colOff>
      <xdr:row>14</xdr:row>
      <xdr:rowOff>0</xdr:rowOff>
    </xdr:from>
    <xdr:ext cx="184731" cy="264560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xmlns="" id="{714C3A72-9A26-4C2D-BB0A-6194836A1D6E}"/>
            </a:ext>
          </a:extLst>
        </xdr:cNvPr>
        <xdr:cNvSpPr txBox="1"/>
      </xdr:nvSpPr>
      <xdr:spPr>
        <a:xfrm>
          <a:off x="3000375" y="56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668152</xdr:colOff>
      <xdr:row>4</xdr:row>
      <xdr:rowOff>308163</xdr:rowOff>
    </xdr:from>
    <xdr:to>
      <xdr:col>8</xdr:col>
      <xdr:colOff>3833813</xdr:colOff>
      <xdr:row>18</xdr:row>
      <xdr:rowOff>95250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xmlns="" id="{F2D6A671-12DB-4F90-A2EF-2DE6B57D8B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690562</xdr:colOff>
      <xdr:row>21</xdr:row>
      <xdr:rowOff>20410</xdr:rowOff>
    </xdr:from>
    <xdr:to>
      <xdr:col>8</xdr:col>
      <xdr:colOff>4071937</xdr:colOff>
      <xdr:row>32</xdr:row>
      <xdr:rowOff>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xmlns="" id="{A1A5ABD7-0179-4FDD-8758-8143D72CB1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eron/Dropbox%20(PROXICARE)/CNSA_R&#233;f&#233;rentiel/Travaux/Phase%203_Cr&#233;ation%20du%20r&#233;f&#233;rentiel/R&#233;f&#233;rentiels/R&#233;f&#233;rentiel%20-%20Dispositif%20en%20projet/CNSA_DGCS_Outil%20d'analyse_Projet%20de%20dispositif_V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de garde"/>
      <sheetName val="1.Carte d'identité"/>
      <sheetName val="2.Services rendus"/>
      <sheetName val="3.Organisation"/>
      <sheetName val="4.Satisfaction"/>
      <sheetName val="5.Coûts"/>
      <sheetName val="Liste"/>
      <sheetName val="onglet résultats intermédiaires"/>
    </sheetNames>
    <sheetDataSet>
      <sheetData sheetId="0"/>
      <sheetData sheetId="1"/>
      <sheetData sheetId="2"/>
      <sheetData sheetId="3"/>
      <sheetData sheetId="4"/>
      <sheetData sheetId="5">
        <row r="55">
          <cell r="G55">
            <v>0</v>
          </cell>
        </row>
        <row r="92">
          <cell r="E92" t="str">
            <v>Financeur 1</v>
          </cell>
          <cell r="F92" t="str">
            <v>Financeur 2</v>
          </cell>
          <cell r="G92" t="str">
            <v>Financeur 3</v>
          </cell>
          <cell r="H92" t="str">
            <v>Financeur 4</v>
          </cell>
          <cell r="I92" t="str">
            <v>Financeur 5</v>
          </cell>
        </row>
        <row r="113"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9"/>
  <sheetViews>
    <sheetView tabSelected="1" view="pageBreakPreview" topLeftCell="A10" zoomScale="70" zoomScaleNormal="55" zoomScaleSheetLayoutView="70" workbookViewId="0">
      <selection activeCell="F14" sqref="F15"/>
    </sheetView>
  </sheetViews>
  <sheetFormatPr baseColWidth="10" defaultRowHeight="14.4" x14ac:dyDescent="0.3"/>
  <cols>
    <col min="2" max="2" width="27.109375" customWidth="1"/>
    <col min="3" max="3" width="39" customWidth="1"/>
    <col min="4" max="4" width="37.44140625" customWidth="1"/>
  </cols>
  <sheetData>
    <row r="1" spans="1:5" s="10" customFormat="1" ht="16.5" x14ac:dyDescent="0.3">
      <c r="A1" s="404"/>
      <c r="B1" s="404"/>
      <c r="C1" s="404"/>
      <c r="D1" s="404"/>
      <c r="E1" s="404"/>
    </row>
    <row r="2" spans="1:5" s="10" customFormat="1" ht="16.5" x14ac:dyDescent="0.3">
      <c r="A2" s="404"/>
      <c r="B2" s="404"/>
      <c r="C2" s="404"/>
      <c r="D2" s="404"/>
      <c r="E2" s="404"/>
    </row>
    <row r="3" spans="1:5" s="10" customFormat="1" ht="16.5" x14ac:dyDescent="0.3">
      <c r="A3" s="404"/>
      <c r="B3" s="404"/>
      <c r="C3" s="404"/>
      <c r="D3" s="404"/>
      <c r="E3" s="404"/>
    </row>
    <row r="4" spans="1:5" s="10" customFormat="1" ht="16.5" x14ac:dyDescent="0.3">
      <c r="A4" s="404"/>
      <c r="B4" s="404"/>
      <c r="C4" s="404"/>
      <c r="D4" s="404"/>
      <c r="E4" s="404"/>
    </row>
    <row r="5" spans="1:5" s="10" customFormat="1" ht="16.5" x14ac:dyDescent="0.3">
      <c r="A5" s="404"/>
      <c r="B5" s="404"/>
      <c r="C5" s="404"/>
      <c r="D5" s="404"/>
      <c r="E5" s="404"/>
    </row>
    <row r="6" spans="1:5" s="10" customFormat="1" ht="16.5" x14ac:dyDescent="0.3">
      <c r="A6" s="404"/>
      <c r="B6" s="404"/>
      <c r="C6" s="404"/>
      <c r="D6" s="404"/>
      <c r="E6" s="404"/>
    </row>
    <row r="7" spans="1:5" s="10" customFormat="1" ht="16.5" x14ac:dyDescent="0.3">
      <c r="A7" s="404"/>
      <c r="B7" s="404"/>
      <c r="C7" s="404"/>
      <c r="D7" s="404"/>
      <c r="E7" s="404"/>
    </row>
    <row r="8" spans="1:5" s="10" customFormat="1" ht="16.5" x14ac:dyDescent="0.3">
      <c r="A8" s="404"/>
      <c r="B8" s="404"/>
      <c r="C8" s="404"/>
      <c r="D8" s="404"/>
      <c r="E8" s="404"/>
    </row>
    <row r="9" spans="1:5" s="10" customFormat="1" ht="16.5" x14ac:dyDescent="0.3">
      <c r="A9" s="404"/>
      <c r="B9" s="404"/>
      <c r="C9" s="404"/>
      <c r="D9" s="404"/>
      <c r="E9" s="404"/>
    </row>
    <row r="10" spans="1:5" s="10" customFormat="1" ht="16.5" x14ac:dyDescent="0.3">
      <c r="A10" s="404"/>
      <c r="B10" s="404"/>
      <c r="C10" s="404"/>
      <c r="D10" s="404"/>
      <c r="E10" s="404"/>
    </row>
    <row r="11" spans="1:5" s="10" customFormat="1" ht="16.5" x14ac:dyDescent="0.3">
      <c r="A11" s="404"/>
      <c r="B11" s="404"/>
      <c r="C11" s="404"/>
      <c r="D11" s="404"/>
      <c r="E11" s="404"/>
    </row>
    <row r="12" spans="1:5" s="10" customFormat="1" ht="16.5" x14ac:dyDescent="0.3">
      <c r="A12" s="404"/>
      <c r="B12" s="404"/>
      <c r="C12" s="404"/>
      <c r="D12" s="404"/>
      <c r="E12" s="404"/>
    </row>
    <row r="13" spans="1:5" s="10" customFormat="1" ht="16.5" x14ac:dyDescent="0.3">
      <c r="A13" s="404"/>
      <c r="B13" s="404"/>
      <c r="C13" s="404"/>
      <c r="D13" s="404"/>
      <c r="E13" s="404"/>
    </row>
    <row r="14" spans="1:5" s="10" customFormat="1" ht="16.5" x14ac:dyDescent="0.3">
      <c r="A14" s="404"/>
      <c r="B14" s="404"/>
      <c r="C14" s="404"/>
      <c r="D14" s="404"/>
      <c r="E14" s="404"/>
    </row>
    <row r="15" spans="1:5" s="10" customFormat="1" ht="16.5" x14ac:dyDescent="0.3">
      <c r="A15" s="404"/>
      <c r="B15" s="404"/>
      <c r="C15" s="404"/>
      <c r="D15" s="404"/>
      <c r="E15" s="404"/>
    </row>
    <row r="16" spans="1:5" s="10" customFormat="1" ht="16.5" x14ac:dyDescent="0.3">
      <c r="A16" s="404"/>
      <c r="B16" s="404"/>
      <c r="C16" s="404"/>
      <c r="D16" s="404"/>
      <c r="E16" s="404"/>
    </row>
    <row r="17" spans="1:5" s="10" customFormat="1" ht="16.5" x14ac:dyDescent="0.3">
      <c r="A17" s="404"/>
      <c r="B17" s="404"/>
      <c r="C17" s="404"/>
      <c r="D17" s="404"/>
      <c r="E17" s="404"/>
    </row>
    <row r="18" spans="1:5" s="10" customFormat="1" ht="284.25" customHeight="1" x14ac:dyDescent="0.25">
      <c r="A18" s="538" t="s">
        <v>374</v>
      </c>
      <c r="B18" s="538"/>
      <c r="C18" s="538"/>
      <c r="D18" s="538"/>
      <c r="E18" s="538"/>
    </row>
    <row r="19" spans="1:5" s="10" customFormat="1" ht="12.75" customHeight="1" x14ac:dyDescent="0.25">
      <c r="A19" s="404"/>
      <c r="B19" s="404"/>
      <c r="C19" s="404"/>
      <c r="D19" s="404"/>
      <c r="E19" s="404"/>
    </row>
    <row r="20" spans="1:5" s="10" customFormat="1" ht="70.5" customHeight="1" x14ac:dyDescent="0.25">
      <c r="A20" s="539" t="s">
        <v>314</v>
      </c>
      <c r="B20" s="539"/>
      <c r="C20" s="539"/>
      <c r="D20" s="539"/>
      <c r="E20" s="539"/>
    </row>
    <row r="21" spans="1:5" s="10" customFormat="1" ht="106.5" customHeight="1" x14ac:dyDescent="0.25">
      <c r="A21" s="404"/>
      <c r="B21" s="404"/>
      <c r="C21" s="404"/>
      <c r="D21" s="404"/>
      <c r="E21" s="404"/>
    </row>
    <row r="22" spans="1:5" s="10" customFormat="1" ht="36.75" customHeight="1" x14ac:dyDescent="0.25">
      <c r="A22" s="404"/>
      <c r="B22" s="404"/>
      <c r="C22" s="404"/>
      <c r="D22" s="404"/>
      <c r="E22" s="404"/>
    </row>
    <row r="23" spans="1:5" s="10" customFormat="1" ht="16.5" customHeight="1" x14ac:dyDescent="0.25">
      <c r="A23" s="404"/>
      <c r="B23" s="404"/>
      <c r="C23" s="404"/>
      <c r="D23" s="404"/>
      <c r="E23" s="404"/>
    </row>
    <row r="24" spans="1:5" s="10" customFormat="1" ht="20.25" customHeight="1" x14ac:dyDescent="0.25">
      <c r="A24" s="404"/>
      <c r="B24" s="404"/>
      <c r="C24" s="404"/>
      <c r="D24" s="404"/>
      <c r="E24" s="404"/>
    </row>
    <row r="25" spans="1:5" s="10" customFormat="1" ht="24" customHeight="1" x14ac:dyDescent="0.25">
      <c r="A25" s="404"/>
      <c r="B25" s="404"/>
      <c r="C25" s="404"/>
      <c r="D25" s="404"/>
      <c r="E25" s="404"/>
    </row>
    <row r="26" spans="1:5" s="10" customFormat="1" ht="13.8" x14ac:dyDescent="0.25">
      <c r="A26" s="404"/>
      <c r="B26" s="404"/>
      <c r="C26" s="404"/>
      <c r="D26" s="404"/>
      <c r="E26" s="404"/>
    </row>
    <row r="27" spans="1:5" s="10" customFormat="1" ht="13.8" x14ac:dyDescent="0.25">
      <c r="A27" s="404"/>
      <c r="B27" s="404"/>
      <c r="C27" s="404"/>
      <c r="D27" s="404"/>
      <c r="E27" s="404"/>
    </row>
    <row r="28" spans="1:5" s="10" customFormat="1" ht="13.8" x14ac:dyDescent="0.25">
      <c r="A28" s="404"/>
      <c r="B28" s="404"/>
      <c r="C28" s="404"/>
      <c r="D28" s="404"/>
      <c r="E28" s="404"/>
    </row>
    <row r="29" spans="1:5" s="10" customFormat="1" ht="13.8" x14ac:dyDescent="0.25">
      <c r="A29" s="404"/>
      <c r="B29" s="404"/>
      <c r="C29" s="404"/>
      <c r="D29" s="404"/>
      <c r="E29" s="404"/>
    </row>
    <row r="30" spans="1:5" s="10" customFormat="1" ht="13.8" x14ac:dyDescent="0.25">
      <c r="A30" s="404"/>
      <c r="B30" s="404"/>
      <c r="C30" s="404"/>
      <c r="D30" s="404"/>
      <c r="E30" s="404"/>
    </row>
    <row r="31" spans="1:5" s="10" customFormat="1" ht="13.8" x14ac:dyDescent="0.25">
      <c r="A31" s="404"/>
      <c r="B31" s="404"/>
      <c r="C31" s="404"/>
      <c r="D31" s="404"/>
      <c r="E31" s="404"/>
    </row>
    <row r="32" spans="1:5" s="10" customFormat="1" ht="13.8" x14ac:dyDescent="0.25">
      <c r="A32" s="404"/>
      <c r="B32" s="404"/>
      <c r="C32" s="404"/>
      <c r="D32" s="404"/>
      <c r="E32" s="404"/>
    </row>
    <row r="33" spans="1:5" s="10" customFormat="1" ht="13.8" x14ac:dyDescent="0.25">
      <c r="A33" s="404"/>
      <c r="B33" s="404"/>
      <c r="C33" s="404"/>
      <c r="D33" s="404"/>
      <c r="E33" s="404"/>
    </row>
    <row r="34" spans="1:5" s="10" customFormat="1" ht="13.8" x14ac:dyDescent="0.25">
      <c r="A34" s="404"/>
      <c r="B34" s="404"/>
      <c r="C34" s="404"/>
      <c r="D34" s="404"/>
      <c r="E34" s="404"/>
    </row>
    <row r="35" spans="1:5" s="10" customFormat="1" ht="13.8" x14ac:dyDescent="0.25">
      <c r="A35" s="404"/>
      <c r="B35" s="404"/>
      <c r="C35" s="404"/>
      <c r="D35" s="404"/>
      <c r="E35" s="404"/>
    </row>
    <row r="36" spans="1:5" s="10" customFormat="1" ht="13.8" x14ac:dyDescent="0.25">
      <c r="A36" s="404"/>
      <c r="B36" s="404"/>
      <c r="C36" s="404"/>
      <c r="D36" s="404"/>
      <c r="E36" s="404"/>
    </row>
    <row r="37" spans="1:5" s="10" customFormat="1" ht="13.8" x14ac:dyDescent="0.25">
      <c r="A37" s="404"/>
      <c r="B37" s="404"/>
      <c r="C37" s="404"/>
      <c r="D37" s="404"/>
      <c r="E37" s="404"/>
    </row>
    <row r="38" spans="1:5" s="10" customFormat="1" ht="13.8" x14ac:dyDescent="0.25">
      <c r="A38" s="404"/>
      <c r="B38" s="404"/>
      <c r="C38" s="404"/>
      <c r="D38" s="404"/>
      <c r="E38" s="404"/>
    </row>
    <row r="39" spans="1:5" s="10" customFormat="1" ht="13.8" x14ac:dyDescent="0.25">
      <c r="A39" s="404"/>
      <c r="B39" s="404"/>
      <c r="C39" s="404"/>
      <c r="D39" s="404"/>
      <c r="E39" s="404"/>
    </row>
  </sheetData>
  <mergeCells count="2">
    <mergeCell ref="A18:E18"/>
    <mergeCell ref="A20:E20"/>
  </mergeCells>
  <pageMargins left="0.70866141732283472" right="0.70866141732283472" top="0.74803149606299213" bottom="0.74803149606299213" header="0.31496062992125984" footer="0.31496062992125984"/>
  <pageSetup paperSize="9" scale="68" orientation="portrait" horizontalDpi="12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1859B"/>
  </sheetPr>
  <dimension ref="A1:M256"/>
  <sheetViews>
    <sheetView showGridLines="0" zoomScale="70" zoomScaleNormal="70" zoomScaleSheetLayoutView="85" workbookViewId="0">
      <selection activeCell="C2" sqref="C2"/>
    </sheetView>
  </sheetViews>
  <sheetFormatPr baseColWidth="10" defaultColWidth="11.44140625" defaultRowHeight="21" customHeight="1" x14ac:dyDescent="0.25"/>
  <cols>
    <col min="1" max="1" width="17.6640625" style="27" bestFit="1" customWidth="1"/>
    <col min="2" max="2" width="4.44140625" style="24" customWidth="1"/>
    <col min="3" max="3" width="116.88671875" style="26" customWidth="1"/>
    <col min="4" max="4" width="9.88671875" style="17" customWidth="1"/>
    <col min="5" max="5" width="15.33203125" style="17" bestFit="1" customWidth="1"/>
    <col min="6" max="6" width="9.44140625" style="17" customWidth="1"/>
    <col min="7" max="7" width="8.44140625" style="17" customWidth="1"/>
    <col min="8" max="9" width="11.6640625" style="17" customWidth="1"/>
    <col min="10" max="10" width="113.109375" style="17" bestFit="1" customWidth="1"/>
    <col min="11" max="11" width="9.88671875" style="19" customWidth="1"/>
    <col min="12" max="12" width="7.88671875" style="19" customWidth="1"/>
    <col min="13" max="16384" width="11.44140625" style="17"/>
  </cols>
  <sheetData>
    <row r="1" spans="1:12" ht="21" customHeight="1" thickBot="1" x14ac:dyDescent="0.35">
      <c r="A1" s="28"/>
      <c r="B1"/>
      <c r="C1"/>
      <c r="D1"/>
      <c r="E1"/>
      <c r="F1"/>
      <c r="G1"/>
      <c r="H1"/>
      <c r="I1"/>
      <c r="J1"/>
      <c r="K1"/>
    </row>
    <row r="2" spans="1:12" ht="22.5" customHeight="1" thickBot="1" x14ac:dyDescent="0.35">
      <c r="A2" s="14"/>
      <c r="B2"/>
      <c r="C2" s="29" t="s">
        <v>78</v>
      </c>
      <c r="D2"/>
      <c r="E2"/>
      <c r="F2"/>
      <c r="G2"/>
      <c r="H2"/>
      <c r="I2"/>
      <c r="J2"/>
      <c r="K2" s="17"/>
    </row>
    <row r="3" spans="1:12" ht="15" x14ac:dyDescent="0.3">
      <c r="A3" s="14"/>
      <c r="B3"/>
      <c r="C3" s="30" t="s">
        <v>67</v>
      </c>
      <c r="D3" s="32"/>
      <c r="E3"/>
      <c r="F3"/>
      <c r="G3"/>
      <c r="H3"/>
      <c r="I3"/>
      <c r="J3"/>
      <c r="K3" s="17"/>
    </row>
    <row r="4" spans="1:12" ht="15" x14ac:dyDescent="0.3">
      <c r="A4" s="14"/>
      <c r="B4"/>
      <c r="C4" s="30" t="s">
        <v>80</v>
      </c>
      <c r="D4" s="33"/>
      <c r="E4"/>
      <c r="F4"/>
      <c r="G4"/>
      <c r="H4"/>
      <c r="I4"/>
      <c r="J4"/>
      <c r="K4" s="17"/>
    </row>
    <row r="5" spans="1:12" ht="15" x14ac:dyDescent="0.3">
      <c r="A5" s="14"/>
      <c r="B5"/>
      <c r="C5" s="30" t="s">
        <v>69</v>
      </c>
      <c r="D5" s="33"/>
      <c r="E5"/>
      <c r="F5"/>
      <c r="G5"/>
      <c r="H5"/>
      <c r="I5"/>
      <c r="J5"/>
      <c r="K5" s="17"/>
    </row>
    <row r="6" spans="1:12" ht="15" x14ac:dyDescent="0.3">
      <c r="A6" s="14"/>
      <c r="B6"/>
      <c r="C6" s="30" t="s">
        <v>72</v>
      </c>
      <c r="D6" s="33"/>
      <c r="E6"/>
      <c r="F6"/>
      <c r="G6"/>
      <c r="H6"/>
      <c r="I6"/>
      <c r="J6"/>
      <c r="K6" s="17"/>
    </row>
    <row r="7" spans="1:12" ht="15" x14ac:dyDescent="0.3">
      <c r="A7" s="14"/>
      <c r="B7"/>
      <c r="C7" s="30" t="s">
        <v>77</v>
      </c>
      <c r="D7" s="33"/>
      <c r="E7"/>
      <c r="F7"/>
      <c r="G7"/>
      <c r="H7"/>
      <c r="I7"/>
      <c r="J7"/>
      <c r="K7" s="17"/>
      <c r="L7" s="17"/>
    </row>
    <row r="8" spans="1:12" s="10" customFormat="1" ht="15" x14ac:dyDescent="0.3">
      <c r="A8" s="14"/>
      <c r="B8"/>
      <c r="C8" s="30" t="s">
        <v>73</v>
      </c>
      <c r="D8" s="33"/>
      <c r="E8"/>
      <c r="F8"/>
      <c r="G8"/>
      <c r="H8"/>
      <c r="I8"/>
      <c r="J8"/>
      <c r="K8" s="8"/>
      <c r="L8" s="18"/>
    </row>
    <row r="9" spans="1:12" s="10" customFormat="1" ht="15" x14ac:dyDescent="0.3">
      <c r="A9" s="14"/>
      <c r="B9"/>
      <c r="C9" s="30" t="s">
        <v>75</v>
      </c>
      <c r="D9" s="33"/>
      <c r="E9"/>
      <c r="F9"/>
      <c r="G9"/>
      <c r="H9"/>
      <c r="I9"/>
      <c r="J9"/>
      <c r="K9" s="8"/>
      <c r="L9" s="18"/>
    </row>
    <row r="10" spans="1:12" s="10" customFormat="1" ht="15" x14ac:dyDescent="0.3">
      <c r="A10" s="14"/>
      <c r="B10"/>
      <c r="C10" s="30" t="s">
        <v>76</v>
      </c>
      <c r="D10" s="33"/>
      <c r="E10"/>
      <c r="F10"/>
      <c r="G10"/>
      <c r="H10"/>
      <c r="I10"/>
      <c r="J10"/>
      <c r="K10" s="8"/>
      <c r="L10" s="18"/>
    </row>
    <row r="11" spans="1:12" s="10" customFormat="1" ht="17.25" thickBot="1" x14ac:dyDescent="0.35">
      <c r="A11" s="14"/>
      <c r="B11"/>
      <c r="C11" s="31" t="s">
        <v>91</v>
      </c>
      <c r="D11" s="34"/>
      <c r="E11"/>
      <c r="F11"/>
      <c r="G11"/>
      <c r="H11"/>
      <c r="I11"/>
      <c r="J11"/>
      <c r="K11" s="8"/>
      <c r="L11" s="18"/>
    </row>
    <row r="12" spans="1:12" s="10" customFormat="1" ht="17.25" thickBot="1" x14ac:dyDescent="0.35">
      <c r="A12" s="14"/>
      <c r="B12"/>
      <c r="C12"/>
      <c r="D12"/>
      <c r="E12"/>
      <c r="F12"/>
      <c r="G12"/>
      <c r="H12"/>
      <c r="I12"/>
      <c r="J12"/>
      <c r="K12" s="8"/>
      <c r="L12" s="18"/>
    </row>
    <row r="13" spans="1:12" s="10" customFormat="1" ht="30" customHeight="1" thickBot="1" x14ac:dyDescent="0.35">
      <c r="A13" s="14"/>
      <c r="B13"/>
      <c r="C13" s="29" t="s">
        <v>86</v>
      </c>
      <c r="D13"/>
      <c r="E13"/>
      <c r="F13"/>
      <c r="G13"/>
      <c r="H13"/>
      <c r="I13"/>
      <c r="J13"/>
      <c r="K13" s="8"/>
      <c r="L13" s="18"/>
    </row>
    <row r="14" spans="1:12" s="10" customFormat="1" ht="13.5" customHeight="1" x14ac:dyDescent="0.3">
      <c r="A14" s="14"/>
      <c r="B14"/>
      <c r="C14" s="30" t="s">
        <v>67</v>
      </c>
      <c r="D14" s="32"/>
      <c r="E14"/>
      <c r="F14"/>
      <c r="G14"/>
      <c r="H14"/>
      <c r="I14"/>
      <c r="J14"/>
      <c r="K14" s="8"/>
      <c r="L14" s="18"/>
    </row>
    <row r="15" spans="1:12" s="10" customFormat="1" ht="17.100000000000001" customHeight="1" x14ac:dyDescent="0.3">
      <c r="A15" s="14"/>
      <c r="B15"/>
      <c r="C15" s="30" t="s">
        <v>80</v>
      </c>
      <c r="D15" s="33"/>
      <c r="E15"/>
      <c r="F15"/>
      <c r="G15"/>
      <c r="H15"/>
      <c r="I15"/>
      <c r="J15"/>
      <c r="K15" s="23"/>
      <c r="L15" s="18"/>
    </row>
    <row r="16" spans="1:12" s="10" customFormat="1" ht="17.100000000000001" customHeight="1" x14ac:dyDescent="0.3">
      <c r="A16" s="14"/>
      <c r="B16"/>
      <c r="C16" s="30" t="s">
        <v>69</v>
      </c>
      <c r="D16" s="33"/>
      <c r="E16"/>
      <c r="F16"/>
      <c r="G16"/>
      <c r="H16"/>
      <c r="I16"/>
      <c r="J16"/>
      <c r="K16" s="23"/>
      <c r="L16" s="18"/>
    </row>
    <row r="17" spans="1:13" ht="17.100000000000001" customHeight="1" x14ac:dyDescent="0.3">
      <c r="A17" s="14"/>
      <c r="B17"/>
      <c r="C17" s="30" t="s">
        <v>72</v>
      </c>
      <c r="D17" s="33"/>
      <c r="E17"/>
      <c r="F17"/>
      <c r="G17"/>
      <c r="H17"/>
      <c r="I17"/>
      <c r="J17"/>
      <c r="K17"/>
      <c r="L17"/>
    </row>
    <row r="18" spans="1:13" ht="24.75" customHeight="1" x14ac:dyDescent="0.3">
      <c r="A18" s="14"/>
      <c r="B18"/>
      <c r="C18" s="30" t="s">
        <v>77</v>
      </c>
      <c r="D18" s="33"/>
      <c r="E18"/>
      <c r="F18"/>
      <c r="G18"/>
      <c r="H18"/>
      <c r="I18"/>
      <c r="J18"/>
      <c r="K18"/>
      <c r="L18"/>
    </row>
    <row r="19" spans="1:13" ht="24.75" customHeight="1" x14ac:dyDescent="0.3">
      <c r="A19" s="14"/>
      <c r="B19"/>
      <c r="C19" s="30" t="s">
        <v>73</v>
      </c>
      <c r="D19" s="33"/>
      <c r="E19"/>
      <c r="F19"/>
      <c r="G19"/>
      <c r="H19"/>
      <c r="I19"/>
      <c r="J19"/>
      <c r="K19"/>
      <c r="L19"/>
    </row>
    <row r="20" spans="1:13" ht="24.75" customHeight="1" x14ac:dyDescent="0.3">
      <c r="A20" s="14"/>
      <c r="B20"/>
      <c r="C20" s="30" t="s">
        <v>75</v>
      </c>
      <c r="D20" s="33"/>
      <c r="E20"/>
      <c r="F20"/>
      <c r="G20"/>
      <c r="H20"/>
      <c r="I20"/>
      <c r="J20"/>
      <c r="K20"/>
      <c r="L20"/>
    </row>
    <row r="21" spans="1:13" ht="24.75" customHeight="1" x14ac:dyDescent="0.3">
      <c r="A21" s="14"/>
      <c r="B21"/>
      <c r="C21" s="30" t="s">
        <v>76</v>
      </c>
      <c r="D21" s="33"/>
      <c r="E21"/>
      <c r="F21"/>
      <c r="G21"/>
      <c r="H21"/>
      <c r="I21"/>
      <c r="J21"/>
      <c r="K21"/>
      <c r="L21"/>
    </row>
    <row r="22" spans="1:13" ht="17.100000000000001" customHeight="1" thickBot="1" x14ac:dyDescent="0.35">
      <c r="A22" s="14"/>
      <c r="B22"/>
      <c r="C22" s="31" t="s">
        <v>91</v>
      </c>
      <c r="D22" s="34"/>
      <c r="E22"/>
      <c r="F22"/>
      <c r="G22"/>
      <c r="H22"/>
      <c r="I22"/>
      <c r="J22"/>
      <c r="K22"/>
      <c r="L22"/>
    </row>
    <row r="23" spans="1:13" ht="17.100000000000001" customHeight="1" thickBot="1" x14ac:dyDescent="0.35">
      <c r="A23" s="14"/>
      <c r="B23"/>
      <c r="C23"/>
      <c r="D23"/>
      <c r="E23"/>
      <c r="F23"/>
      <c r="G23"/>
      <c r="H23"/>
      <c r="I23"/>
      <c r="J23"/>
      <c r="K23"/>
      <c r="L23"/>
    </row>
    <row r="24" spans="1:13" ht="17.100000000000001" customHeight="1" thickBot="1" x14ac:dyDescent="0.35">
      <c r="A24" s="14"/>
      <c r="B24"/>
      <c r="C24" s="29" t="s">
        <v>87</v>
      </c>
      <c r="D24"/>
      <c r="E24"/>
      <c r="F24"/>
      <c r="G24"/>
      <c r="H24"/>
      <c r="I24"/>
      <c r="J24"/>
      <c r="K24"/>
      <c r="L24"/>
      <c r="M24"/>
    </row>
    <row r="25" spans="1:13" ht="17.100000000000001" customHeight="1" x14ac:dyDescent="0.3">
      <c r="A25" s="14"/>
      <c r="B25"/>
      <c r="C25" s="30" t="s">
        <v>67</v>
      </c>
      <c r="D25" s="32"/>
      <c r="E25"/>
      <c r="F25"/>
      <c r="G25"/>
      <c r="H25"/>
      <c r="I25"/>
      <c r="J25"/>
      <c r="K25"/>
      <c r="L25"/>
      <c r="M25"/>
    </row>
    <row r="26" spans="1:13" customFormat="1" ht="17.100000000000001" customHeight="1" x14ac:dyDescent="0.3">
      <c r="C26" s="30" t="s">
        <v>80</v>
      </c>
      <c r="D26" s="33"/>
    </row>
    <row r="27" spans="1:13" customFormat="1" ht="21.75" customHeight="1" x14ac:dyDescent="0.3">
      <c r="C27" s="30" t="s">
        <v>69</v>
      </c>
      <c r="D27" s="33"/>
    </row>
    <row r="28" spans="1:13" customFormat="1" ht="21.75" customHeight="1" x14ac:dyDescent="0.3">
      <c r="C28" s="30" t="s">
        <v>72</v>
      </c>
      <c r="D28" s="33"/>
    </row>
    <row r="29" spans="1:13" customFormat="1" ht="21.75" customHeight="1" x14ac:dyDescent="0.3">
      <c r="C29" s="30" t="s">
        <v>77</v>
      </c>
      <c r="D29" s="33"/>
    </row>
    <row r="30" spans="1:13" customFormat="1" ht="21.75" customHeight="1" x14ac:dyDescent="0.3">
      <c r="C30" s="30" t="s">
        <v>73</v>
      </c>
      <c r="D30" s="33"/>
    </row>
    <row r="31" spans="1:13" customFormat="1" ht="17.100000000000001" customHeight="1" x14ac:dyDescent="0.3">
      <c r="C31" s="30" t="s">
        <v>75</v>
      </c>
      <c r="D31" s="33"/>
    </row>
    <row r="32" spans="1:13" customFormat="1" ht="17.100000000000001" customHeight="1" x14ac:dyDescent="0.3">
      <c r="C32" s="30" t="s">
        <v>76</v>
      </c>
      <c r="D32" s="33"/>
    </row>
    <row r="33" spans="1:13" s="10" customFormat="1" ht="16.5" customHeight="1" thickBot="1" x14ac:dyDescent="0.35">
      <c r="A33" s="14"/>
      <c r="B33"/>
      <c r="C33" s="31" t="s">
        <v>91</v>
      </c>
      <c r="D33" s="34"/>
      <c r="E33"/>
      <c r="F33"/>
      <c r="G33"/>
      <c r="H33"/>
      <c r="I33"/>
      <c r="J33"/>
      <c r="K33"/>
      <c r="L33"/>
      <c r="M33"/>
    </row>
    <row r="34" spans="1:13" customFormat="1" ht="17.100000000000001" customHeight="1" thickBot="1" x14ac:dyDescent="0.35"/>
    <row r="35" spans="1:13" s="10" customFormat="1" ht="17.100000000000001" customHeight="1" thickBot="1" x14ac:dyDescent="0.35">
      <c r="A35" s="14"/>
      <c r="B35"/>
      <c r="C35" s="29" t="s">
        <v>88</v>
      </c>
      <c r="D35"/>
      <c r="E35"/>
      <c r="F35"/>
      <c r="G35"/>
      <c r="H35"/>
      <c r="I35"/>
      <c r="J35"/>
      <c r="K35"/>
      <c r="L35"/>
    </row>
    <row r="36" spans="1:13" customFormat="1" ht="17.100000000000001" customHeight="1" x14ac:dyDescent="0.3">
      <c r="C36" s="30" t="s">
        <v>67</v>
      </c>
      <c r="D36" s="32"/>
    </row>
    <row r="37" spans="1:13" s="10" customFormat="1" ht="17.100000000000001" customHeight="1" x14ac:dyDescent="0.3">
      <c r="A37" s="14"/>
      <c r="B37"/>
      <c r="C37" s="30" t="s">
        <v>80</v>
      </c>
      <c r="D37" s="33"/>
      <c r="E37"/>
      <c r="F37"/>
      <c r="G37"/>
      <c r="H37"/>
      <c r="I37"/>
      <c r="J37"/>
      <c r="K37"/>
      <c r="L37"/>
    </row>
    <row r="38" spans="1:13" s="10" customFormat="1" ht="24" customHeight="1" x14ac:dyDescent="0.3">
      <c r="A38" s="14"/>
      <c r="B38"/>
      <c r="C38" s="30" t="s">
        <v>69</v>
      </c>
      <c r="D38" s="33"/>
      <c r="E38"/>
      <c r="F38"/>
      <c r="G38"/>
      <c r="H38"/>
      <c r="I38"/>
      <c r="J38"/>
      <c r="K38"/>
      <c r="L38"/>
    </row>
    <row r="39" spans="1:13" s="10" customFormat="1" ht="24" customHeight="1" x14ac:dyDescent="0.3">
      <c r="A39" s="14"/>
      <c r="B39"/>
      <c r="C39" s="30" t="s">
        <v>72</v>
      </c>
      <c r="D39" s="33"/>
      <c r="E39"/>
      <c r="F39"/>
      <c r="G39"/>
      <c r="H39"/>
      <c r="I39"/>
      <c r="J39"/>
      <c r="K39"/>
      <c r="L39"/>
    </row>
    <row r="40" spans="1:13" s="10" customFormat="1" ht="24" customHeight="1" x14ac:dyDescent="0.3">
      <c r="A40" s="14"/>
      <c r="B40"/>
      <c r="C40" s="30" t="s">
        <v>77</v>
      </c>
      <c r="D40" s="33"/>
      <c r="E40"/>
      <c r="F40"/>
      <c r="G40"/>
      <c r="H40"/>
      <c r="I40"/>
      <c r="J40"/>
      <c r="K40"/>
      <c r="L40"/>
    </row>
    <row r="41" spans="1:13" s="10" customFormat="1" ht="24" customHeight="1" x14ac:dyDescent="0.3">
      <c r="A41" s="14"/>
      <c r="B41"/>
      <c r="C41" s="30" t="s">
        <v>73</v>
      </c>
      <c r="D41" s="33"/>
      <c r="E41"/>
      <c r="F41"/>
      <c r="G41"/>
      <c r="H41"/>
      <c r="I41"/>
      <c r="J41"/>
      <c r="K41"/>
      <c r="L41"/>
    </row>
    <row r="42" spans="1:13" s="10" customFormat="1" ht="17.100000000000001" customHeight="1" x14ac:dyDescent="0.3">
      <c r="A42" s="14"/>
      <c r="B42"/>
      <c r="C42" s="30" t="s">
        <v>75</v>
      </c>
      <c r="D42" s="33"/>
      <c r="E42"/>
      <c r="F42"/>
      <c r="G42"/>
      <c r="H42"/>
      <c r="I42"/>
      <c r="J42"/>
      <c r="K42"/>
      <c r="L42"/>
    </row>
    <row r="43" spans="1:13" s="10" customFormat="1" ht="17.100000000000001" customHeight="1" x14ac:dyDescent="0.3">
      <c r="A43" s="14"/>
      <c r="B43"/>
      <c r="C43" s="30" t="s">
        <v>76</v>
      </c>
      <c r="D43" s="33"/>
      <c r="E43"/>
      <c r="F43"/>
      <c r="G43"/>
      <c r="H43"/>
      <c r="I43"/>
      <c r="J43"/>
      <c r="K43"/>
      <c r="L43"/>
    </row>
    <row r="44" spans="1:13" s="10" customFormat="1" ht="17.100000000000001" customHeight="1" thickBot="1" x14ac:dyDescent="0.35">
      <c r="A44" s="14"/>
      <c r="B44"/>
      <c r="C44" s="31" t="s">
        <v>91</v>
      </c>
      <c r="D44" s="34"/>
      <c r="E44"/>
      <c r="F44"/>
      <c r="G44"/>
      <c r="H44"/>
      <c r="I44"/>
      <c r="J44"/>
      <c r="K44"/>
      <c r="L44"/>
    </row>
    <row r="45" spans="1:13" s="10" customFormat="1" ht="17.100000000000001" customHeight="1" x14ac:dyDescent="0.3">
      <c r="A45" s="14"/>
      <c r="B45"/>
      <c r="C45"/>
      <c r="D45"/>
      <c r="E45"/>
      <c r="F45"/>
      <c r="G45"/>
      <c r="H45"/>
      <c r="I45"/>
      <c r="J45"/>
      <c r="K45"/>
      <c r="L45"/>
    </row>
    <row r="46" spans="1:13" ht="23.25" customHeight="1" x14ac:dyDescent="0.3">
      <c r="A46" s="14"/>
      <c r="B46"/>
      <c r="C46"/>
      <c r="D46"/>
      <c r="E46"/>
      <c r="F46"/>
      <c r="G46"/>
      <c r="H46"/>
      <c r="I46"/>
      <c r="J46"/>
      <c r="K46"/>
      <c r="L46"/>
    </row>
    <row r="47" spans="1:13" ht="23.25" customHeight="1" x14ac:dyDescent="0.3">
      <c r="A47" s="14"/>
      <c r="B47"/>
      <c r="C47"/>
      <c r="D47"/>
      <c r="E47"/>
      <c r="F47"/>
      <c r="G47"/>
      <c r="H47"/>
      <c r="I47"/>
      <c r="J47"/>
      <c r="K47"/>
      <c r="L47"/>
    </row>
    <row r="48" spans="1:13" ht="23.25" customHeight="1" x14ac:dyDescent="0.3">
      <c r="A48" s="14"/>
      <c r="B48"/>
      <c r="C48"/>
      <c r="D48"/>
      <c r="E48"/>
      <c r="F48"/>
      <c r="G48"/>
      <c r="H48"/>
      <c r="I48"/>
      <c r="J48"/>
      <c r="K48"/>
      <c r="L48"/>
    </row>
    <row r="49" spans="1:12" ht="23.25" customHeight="1" x14ac:dyDescent="0.3">
      <c r="A49" s="14"/>
      <c r="B49"/>
      <c r="C49"/>
      <c r="D49"/>
      <c r="E49"/>
      <c r="F49"/>
      <c r="G49"/>
      <c r="H49"/>
      <c r="I49"/>
      <c r="J49"/>
      <c r="K49"/>
      <c r="L49"/>
    </row>
    <row r="50" spans="1:12" ht="17.100000000000001" customHeight="1" x14ac:dyDescent="0.3">
      <c r="A50" s="14"/>
      <c r="B50"/>
      <c r="C50"/>
      <c r="D50"/>
      <c r="E50"/>
      <c r="F50"/>
      <c r="G50"/>
      <c r="H50"/>
      <c r="I50"/>
      <c r="J50"/>
      <c r="K50"/>
      <c r="L50"/>
    </row>
    <row r="51" spans="1:12" ht="17.100000000000001" customHeight="1" x14ac:dyDescent="0.3">
      <c r="A51" s="14"/>
      <c r="B51"/>
      <c r="C51"/>
      <c r="D51"/>
      <c r="E51"/>
      <c r="F51"/>
      <c r="G51"/>
      <c r="H51"/>
      <c r="I51"/>
      <c r="J51"/>
      <c r="K51"/>
      <c r="L51"/>
    </row>
    <row r="52" spans="1:12" ht="17.100000000000001" customHeight="1" x14ac:dyDescent="0.3">
      <c r="A52" s="14"/>
      <c r="B52"/>
      <c r="C52"/>
      <c r="D52"/>
      <c r="E52"/>
      <c r="F52"/>
      <c r="G52"/>
      <c r="H52"/>
      <c r="I52"/>
      <c r="J52"/>
      <c r="K52"/>
      <c r="L52"/>
    </row>
    <row r="53" spans="1:12" ht="17.100000000000001" customHeight="1" x14ac:dyDescent="0.3">
      <c r="A53" s="14"/>
      <c r="B53"/>
      <c r="C53"/>
      <c r="D53"/>
      <c r="E53"/>
      <c r="F53"/>
      <c r="G53"/>
      <c r="H53"/>
      <c r="I53"/>
      <c r="J53"/>
      <c r="K53"/>
      <c r="L53"/>
    </row>
    <row r="54" spans="1:12" ht="17.100000000000001" customHeight="1" x14ac:dyDescent="0.3">
      <c r="A54" s="14"/>
      <c r="B54"/>
      <c r="C54"/>
      <c r="D54"/>
      <c r="E54"/>
      <c r="F54"/>
      <c r="G54"/>
      <c r="H54"/>
      <c r="I54"/>
      <c r="J54"/>
      <c r="K54"/>
      <c r="L54"/>
    </row>
    <row r="55" spans="1:12" ht="17.100000000000001" customHeight="1" x14ac:dyDescent="0.3">
      <c r="A55" s="14"/>
      <c r="B55"/>
      <c r="C55"/>
      <c r="D55"/>
      <c r="E55"/>
      <c r="F55"/>
      <c r="G55"/>
      <c r="H55"/>
      <c r="I55"/>
      <c r="J55"/>
      <c r="K55"/>
      <c r="L55"/>
    </row>
    <row r="56" spans="1:12" s="19" customFormat="1" ht="17.100000000000001" customHeight="1" x14ac:dyDescent="0.3">
      <c r="A56" s="14"/>
      <c r="B56"/>
      <c r="C56"/>
      <c r="D56"/>
      <c r="E56"/>
      <c r="F56"/>
      <c r="G56"/>
      <c r="H56"/>
      <c r="I56"/>
      <c r="J56"/>
      <c r="K56"/>
      <c r="L56"/>
    </row>
    <row r="57" spans="1:12" s="19" customFormat="1" ht="24" customHeight="1" x14ac:dyDescent="0.3">
      <c r="A57" s="14"/>
      <c r="B57"/>
      <c r="C57"/>
      <c r="D57"/>
      <c r="E57"/>
      <c r="F57"/>
      <c r="G57"/>
      <c r="H57"/>
      <c r="I57"/>
      <c r="J57"/>
      <c r="K57"/>
      <c r="L57"/>
    </row>
    <row r="58" spans="1:12" s="19" customFormat="1" ht="24" customHeight="1" x14ac:dyDescent="0.3">
      <c r="A58" s="14"/>
      <c r="B58"/>
      <c r="C58"/>
      <c r="D58"/>
      <c r="E58"/>
      <c r="F58"/>
      <c r="G58"/>
      <c r="H58"/>
      <c r="I58"/>
      <c r="J58"/>
      <c r="K58"/>
      <c r="L58"/>
    </row>
    <row r="59" spans="1:12" s="19" customFormat="1" ht="24" customHeight="1" x14ac:dyDescent="0.3">
      <c r="A59" s="14"/>
      <c r="B59"/>
      <c r="C59"/>
      <c r="D59"/>
      <c r="E59"/>
      <c r="F59"/>
      <c r="G59"/>
      <c r="H59"/>
      <c r="I59"/>
      <c r="J59"/>
      <c r="K59"/>
      <c r="L59"/>
    </row>
    <row r="60" spans="1:12" s="19" customFormat="1" ht="24" customHeight="1" x14ac:dyDescent="0.3">
      <c r="A60" s="14"/>
      <c r="B60"/>
      <c r="C60"/>
      <c r="D60"/>
      <c r="E60"/>
      <c r="F60"/>
      <c r="G60"/>
      <c r="H60"/>
      <c r="I60"/>
      <c r="J60"/>
      <c r="K60"/>
      <c r="L60"/>
    </row>
    <row r="61" spans="1:12" s="19" customFormat="1" ht="17.100000000000001" customHeight="1" x14ac:dyDescent="0.3">
      <c r="A61" s="14"/>
      <c r="B61"/>
      <c r="C61"/>
      <c r="D61"/>
      <c r="E61"/>
      <c r="F61"/>
      <c r="G61"/>
      <c r="H61"/>
      <c r="I61"/>
      <c r="J61"/>
      <c r="K61"/>
      <c r="L61"/>
    </row>
    <row r="62" spans="1:12" s="19" customFormat="1" ht="17.100000000000001" customHeight="1" x14ac:dyDescent="0.3">
      <c r="A62" s="14"/>
      <c r="B62"/>
      <c r="C62"/>
      <c r="D62"/>
      <c r="E62"/>
      <c r="F62"/>
      <c r="G62"/>
      <c r="H62"/>
      <c r="I62"/>
      <c r="J62"/>
      <c r="K62"/>
      <c r="L62"/>
    </row>
    <row r="63" spans="1:12" s="19" customFormat="1" ht="17.100000000000001" customHeight="1" x14ac:dyDescent="0.3">
      <c r="A63" s="14"/>
      <c r="B63"/>
      <c r="C63"/>
      <c r="D63"/>
      <c r="E63"/>
      <c r="F63"/>
      <c r="G63"/>
      <c r="H63"/>
      <c r="I63"/>
      <c r="J63"/>
      <c r="K63"/>
      <c r="L63"/>
    </row>
    <row r="64" spans="1:12" s="19" customFormat="1" ht="17.100000000000001" customHeight="1" x14ac:dyDescent="0.3">
      <c r="A64" s="14"/>
      <c r="B64"/>
      <c r="C64"/>
      <c r="D64"/>
      <c r="E64"/>
      <c r="F64"/>
      <c r="G64"/>
      <c r="H64"/>
      <c r="I64"/>
      <c r="J64"/>
      <c r="K64"/>
      <c r="L64"/>
    </row>
    <row r="65" spans="1:12" s="19" customFormat="1" ht="17.100000000000001" customHeight="1" x14ac:dyDescent="0.3">
      <c r="A65" s="14"/>
      <c r="B65"/>
      <c r="C65"/>
      <c r="D65"/>
      <c r="E65"/>
      <c r="F65"/>
      <c r="G65"/>
      <c r="H65"/>
      <c r="I65"/>
      <c r="J65"/>
      <c r="K65"/>
      <c r="L65"/>
    </row>
    <row r="66" spans="1:12" s="19" customFormat="1" ht="17.100000000000001" customHeight="1" x14ac:dyDescent="0.3">
      <c r="A66" s="14"/>
      <c r="B66"/>
      <c r="C66"/>
      <c r="D66"/>
      <c r="E66"/>
      <c r="F66"/>
      <c r="G66"/>
      <c r="H66"/>
      <c r="I66"/>
      <c r="J66"/>
      <c r="K66"/>
      <c r="L66"/>
    </row>
    <row r="67" spans="1:12" s="19" customFormat="1" ht="24.75" customHeight="1" x14ac:dyDescent="0.3">
      <c r="A67" s="14"/>
      <c r="B67"/>
      <c r="C67"/>
      <c r="D67"/>
      <c r="E67"/>
      <c r="F67"/>
      <c r="G67"/>
      <c r="H67"/>
      <c r="I67"/>
      <c r="J67"/>
      <c r="K67"/>
      <c r="L67"/>
    </row>
    <row r="68" spans="1:12" s="19" customFormat="1" ht="24.75" customHeight="1" x14ac:dyDescent="0.3">
      <c r="A68" s="14"/>
      <c r="B68"/>
      <c r="C68"/>
      <c r="D68"/>
      <c r="E68"/>
      <c r="F68"/>
      <c r="G68"/>
      <c r="H68"/>
      <c r="I68"/>
      <c r="J68"/>
      <c r="K68"/>
      <c r="L68"/>
    </row>
    <row r="69" spans="1:12" s="19" customFormat="1" ht="24.75" customHeight="1" x14ac:dyDescent="0.3">
      <c r="A69" s="14"/>
      <c r="B69"/>
      <c r="C69"/>
      <c r="D69"/>
      <c r="E69"/>
      <c r="F69"/>
      <c r="G69"/>
      <c r="H69"/>
      <c r="I69"/>
      <c r="J69"/>
      <c r="K69"/>
      <c r="L69"/>
    </row>
    <row r="70" spans="1:12" s="19" customFormat="1" ht="24.75" customHeight="1" x14ac:dyDescent="0.3">
      <c r="A70" s="14"/>
      <c r="B70"/>
      <c r="C70"/>
      <c r="D70"/>
      <c r="E70"/>
      <c r="F70"/>
      <c r="G70"/>
      <c r="H70"/>
      <c r="I70"/>
      <c r="J70"/>
      <c r="K70"/>
      <c r="L70"/>
    </row>
    <row r="71" spans="1:12" s="19" customFormat="1" ht="17.100000000000001" customHeight="1" x14ac:dyDescent="0.3">
      <c r="A71" s="14"/>
      <c r="B71"/>
      <c r="C71"/>
      <c r="D71"/>
      <c r="E71"/>
      <c r="F71"/>
      <c r="G71"/>
      <c r="H71"/>
      <c r="I71"/>
      <c r="J71"/>
      <c r="K71"/>
      <c r="L71"/>
    </row>
    <row r="72" spans="1:12" s="19" customFormat="1" ht="17.100000000000001" customHeight="1" x14ac:dyDescent="0.3">
      <c r="A72" s="14"/>
      <c r="B72"/>
      <c r="C72"/>
      <c r="D72"/>
      <c r="E72"/>
      <c r="F72"/>
      <c r="G72"/>
      <c r="H72"/>
      <c r="I72"/>
      <c r="J72"/>
      <c r="K72"/>
      <c r="L72"/>
    </row>
    <row r="73" spans="1:12" s="19" customFormat="1" ht="17.100000000000001" customHeight="1" x14ac:dyDescent="0.3">
      <c r="A73" s="14"/>
      <c r="B73"/>
      <c r="C73"/>
      <c r="D73"/>
      <c r="E73"/>
      <c r="F73"/>
      <c r="G73"/>
      <c r="H73"/>
      <c r="I73"/>
      <c r="J73"/>
      <c r="K73"/>
      <c r="L73"/>
    </row>
    <row r="74" spans="1:12" ht="17.100000000000001" customHeight="1" x14ac:dyDescent="0.3">
      <c r="A74" s="14"/>
      <c r="B74"/>
      <c r="C74"/>
      <c r="D74"/>
      <c r="E74"/>
      <c r="F74"/>
      <c r="G74"/>
      <c r="H74"/>
      <c r="I74"/>
      <c r="J74"/>
      <c r="K74"/>
      <c r="L74"/>
    </row>
    <row r="75" spans="1:12" ht="17.100000000000001" customHeight="1" x14ac:dyDescent="0.3">
      <c r="A75" s="14"/>
      <c r="B75"/>
      <c r="C75"/>
      <c r="D75"/>
      <c r="E75"/>
      <c r="F75"/>
      <c r="G75"/>
      <c r="H75"/>
      <c r="I75"/>
      <c r="J75"/>
      <c r="K75"/>
      <c r="L75"/>
    </row>
    <row r="76" spans="1:12" s="10" customFormat="1" ht="17.100000000000001" customHeight="1" x14ac:dyDescent="0.3">
      <c r="A76" s="15"/>
      <c r="B76"/>
      <c r="C76"/>
      <c r="D76"/>
      <c r="E76"/>
      <c r="F76"/>
      <c r="G76"/>
      <c r="H76"/>
      <c r="I76"/>
      <c r="J76"/>
      <c r="K76"/>
      <c r="L76"/>
    </row>
    <row r="77" spans="1:12" s="10" customFormat="1" ht="30" customHeight="1" x14ac:dyDescent="0.3">
      <c r="A77" s="15"/>
      <c r="B77"/>
      <c r="C77"/>
      <c r="D77"/>
      <c r="E77"/>
      <c r="F77"/>
      <c r="G77"/>
      <c r="H77"/>
      <c r="I77"/>
      <c r="J77"/>
      <c r="K77"/>
      <c r="L77"/>
    </row>
    <row r="78" spans="1:12" s="10" customFormat="1" ht="30" customHeight="1" x14ac:dyDescent="0.3">
      <c r="A78" s="15"/>
      <c r="B78"/>
      <c r="C78"/>
      <c r="D78"/>
      <c r="E78"/>
      <c r="F78"/>
      <c r="G78"/>
      <c r="H78"/>
      <c r="I78"/>
      <c r="J78"/>
      <c r="K78"/>
      <c r="L78"/>
    </row>
    <row r="79" spans="1:12" s="10" customFormat="1" ht="30" customHeight="1" x14ac:dyDescent="0.3">
      <c r="A79" s="15"/>
      <c r="B79"/>
      <c r="C79"/>
      <c r="D79"/>
      <c r="E79"/>
      <c r="F79"/>
      <c r="G79"/>
      <c r="H79"/>
      <c r="I79"/>
      <c r="J79"/>
      <c r="K79"/>
      <c r="L79"/>
    </row>
    <row r="80" spans="1:12" s="10" customFormat="1" ht="30" customHeight="1" x14ac:dyDescent="0.3">
      <c r="A80" s="15"/>
      <c r="B80"/>
      <c r="C80"/>
      <c r="D80"/>
      <c r="E80"/>
      <c r="F80"/>
      <c r="G80"/>
      <c r="H80"/>
      <c r="I80"/>
      <c r="J80"/>
      <c r="K80"/>
      <c r="L80"/>
    </row>
    <row r="81" spans="1:12" s="10" customFormat="1" ht="17.100000000000001" customHeight="1" x14ac:dyDescent="0.3">
      <c r="A81" s="15"/>
      <c r="B81"/>
      <c r="C81"/>
      <c r="D81"/>
      <c r="E81"/>
      <c r="F81"/>
      <c r="G81"/>
      <c r="H81"/>
      <c r="I81"/>
      <c r="J81"/>
      <c r="K81"/>
      <c r="L81"/>
    </row>
    <row r="82" spans="1:12" s="10" customFormat="1" ht="17.100000000000001" customHeight="1" x14ac:dyDescent="0.3">
      <c r="A82" s="15"/>
      <c r="B82"/>
      <c r="C82"/>
      <c r="D82"/>
      <c r="E82"/>
      <c r="F82"/>
      <c r="G82"/>
      <c r="H82"/>
      <c r="I82"/>
      <c r="J82"/>
      <c r="K82"/>
      <c r="L82"/>
    </row>
    <row r="83" spans="1:12" s="10" customFormat="1" ht="17.100000000000001" customHeight="1" x14ac:dyDescent="0.3">
      <c r="A83" s="15"/>
      <c r="B83"/>
      <c r="C83"/>
      <c r="D83"/>
      <c r="E83"/>
      <c r="F83"/>
      <c r="G83"/>
      <c r="H83"/>
      <c r="I83"/>
      <c r="J83"/>
      <c r="K83"/>
      <c r="L83"/>
    </row>
    <row r="84" spans="1:12" s="10" customFormat="1" ht="17.100000000000001" customHeight="1" x14ac:dyDescent="0.3">
      <c r="A84" s="15"/>
      <c r="B84"/>
      <c r="C84"/>
      <c r="D84"/>
      <c r="E84"/>
      <c r="F84"/>
      <c r="G84"/>
      <c r="H84"/>
      <c r="I84"/>
      <c r="J84"/>
      <c r="K84"/>
      <c r="L84"/>
    </row>
    <row r="85" spans="1:12" ht="17.100000000000001" customHeight="1" x14ac:dyDescent="0.3">
      <c r="A85" s="14"/>
      <c r="B85"/>
      <c r="C85"/>
      <c r="D85"/>
      <c r="E85"/>
      <c r="F85"/>
      <c r="G85"/>
      <c r="H85"/>
      <c r="I85"/>
      <c r="J85"/>
      <c r="K85"/>
      <c r="L85"/>
    </row>
    <row r="86" spans="1:12" ht="24" customHeight="1" x14ac:dyDescent="0.3">
      <c r="A86" s="14"/>
      <c r="B86"/>
      <c r="C86"/>
      <c r="D86"/>
      <c r="E86"/>
      <c r="F86"/>
      <c r="G86"/>
      <c r="H86"/>
      <c r="I86"/>
      <c r="J86"/>
      <c r="K86"/>
      <c r="L86"/>
    </row>
    <row r="87" spans="1:12" ht="24" customHeight="1" x14ac:dyDescent="0.3">
      <c r="A87" s="14"/>
      <c r="B87"/>
      <c r="C87"/>
      <c r="D87"/>
      <c r="E87"/>
      <c r="F87"/>
      <c r="G87"/>
      <c r="H87"/>
      <c r="I87"/>
      <c r="J87"/>
      <c r="K87"/>
      <c r="L87"/>
    </row>
    <row r="88" spans="1:12" ht="24" customHeight="1" x14ac:dyDescent="0.3">
      <c r="A88" s="14"/>
      <c r="B88"/>
      <c r="C88"/>
      <c r="D88"/>
      <c r="E88"/>
      <c r="F88"/>
      <c r="G88"/>
      <c r="H88"/>
      <c r="I88"/>
      <c r="J88"/>
      <c r="K88"/>
      <c r="L88"/>
    </row>
    <row r="89" spans="1:12" ht="24" customHeight="1" x14ac:dyDescent="0.3">
      <c r="A89" s="14"/>
      <c r="B89"/>
      <c r="C89"/>
      <c r="D89"/>
      <c r="E89"/>
      <c r="F89"/>
      <c r="G89"/>
      <c r="H89"/>
      <c r="I89"/>
      <c r="J89"/>
      <c r="K89"/>
      <c r="L89"/>
    </row>
    <row r="90" spans="1:12" ht="17.100000000000001" customHeight="1" x14ac:dyDescent="0.3">
      <c r="A90" s="14"/>
      <c r="B90"/>
      <c r="C90"/>
      <c r="D90"/>
      <c r="E90"/>
      <c r="F90"/>
      <c r="G90"/>
      <c r="H90"/>
      <c r="I90"/>
      <c r="J90"/>
      <c r="K90"/>
      <c r="L90"/>
    </row>
    <row r="91" spans="1:12" ht="17.100000000000001" customHeight="1" x14ac:dyDescent="0.3">
      <c r="A91" s="14"/>
      <c r="B91"/>
      <c r="C91"/>
      <c r="D91"/>
      <c r="E91"/>
      <c r="F91"/>
      <c r="G91"/>
      <c r="H91"/>
      <c r="I91"/>
      <c r="J91"/>
      <c r="K91"/>
      <c r="L91"/>
    </row>
    <row r="92" spans="1:12" ht="17.100000000000001" customHeight="1" x14ac:dyDescent="0.3">
      <c r="A92" s="14"/>
      <c r="B92"/>
      <c r="C92"/>
      <c r="D92"/>
      <c r="E92"/>
      <c r="F92"/>
      <c r="G92"/>
      <c r="H92"/>
      <c r="I92"/>
      <c r="J92"/>
      <c r="K92"/>
      <c r="L92"/>
    </row>
    <row r="93" spans="1:12" ht="17.100000000000001" customHeight="1" x14ac:dyDescent="0.3">
      <c r="A93" s="14"/>
      <c r="B93"/>
      <c r="C93"/>
      <c r="D93"/>
      <c r="E93"/>
      <c r="F93"/>
      <c r="G93"/>
      <c r="H93"/>
      <c r="I93"/>
      <c r="J93"/>
      <c r="K93"/>
      <c r="L93"/>
    </row>
    <row r="94" spans="1:12" ht="17.100000000000001" customHeight="1" x14ac:dyDescent="0.3">
      <c r="A94" s="14"/>
      <c r="B94"/>
      <c r="C94"/>
      <c r="D94"/>
      <c r="E94"/>
      <c r="F94"/>
      <c r="G94"/>
      <c r="H94"/>
      <c r="I94"/>
      <c r="J94"/>
      <c r="K94"/>
      <c r="L94"/>
    </row>
    <row r="95" spans="1:12" ht="17.100000000000001" customHeight="1" x14ac:dyDescent="0.3">
      <c r="A95" s="14"/>
      <c r="B95"/>
      <c r="C95"/>
      <c r="D95"/>
      <c r="E95"/>
      <c r="F95"/>
      <c r="G95"/>
      <c r="H95"/>
      <c r="I95"/>
      <c r="J95"/>
      <c r="K95"/>
      <c r="L95"/>
    </row>
    <row r="96" spans="1:12" ht="124.5" customHeight="1" x14ac:dyDescent="0.3">
      <c r="A96" s="14"/>
      <c r="B96"/>
      <c r="C96"/>
      <c r="D96"/>
      <c r="E96"/>
      <c r="F96"/>
      <c r="G96"/>
      <c r="H96"/>
      <c r="I96"/>
      <c r="J96"/>
      <c r="K96"/>
      <c r="L96"/>
    </row>
    <row r="97" spans="1:12" ht="16.5" customHeight="1" x14ac:dyDescent="0.3">
      <c r="A97" s="15"/>
      <c r="B97"/>
      <c r="C97"/>
      <c r="D97"/>
      <c r="E97"/>
      <c r="F97"/>
      <c r="G97"/>
      <c r="H97"/>
      <c r="I97"/>
      <c r="J97"/>
      <c r="K97"/>
      <c r="L97"/>
    </row>
    <row r="98" spans="1:12" ht="16.5" customHeight="1" x14ac:dyDescent="0.3">
      <c r="A98" s="15"/>
      <c r="B98"/>
      <c r="C98"/>
      <c r="D98"/>
      <c r="E98"/>
      <c r="F98"/>
      <c r="G98"/>
      <c r="H98"/>
      <c r="I98"/>
      <c r="J98"/>
      <c r="K98"/>
      <c r="L98"/>
    </row>
    <row r="99" spans="1:12" ht="16.5" customHeight="1" x14ac:dyDescent="0.3">
      <c r="A99" s="15"/>
      <c r="B99"/>
      <c r="C99"/>
      <c r="D99"/>
      <c r="E99"/>
      <c r="F99"/>
      <c r="G99"/>
      <c r="H99"/>
      <c r="I99"/>
      <c r="J99"/>
      <c r="K99"/>
      <c r="L99"/>
    </row>
    <row r="100" spans="1:12" ht="16.5" customHeight="1" x14ac:dyDescent="0.3">
      <c r="A100" s="15"/>
      <c r="B100"/>
      <c r="C100"/>
      <c r="D100"/>
      <c r="E100"/>
      <c r="F100"/>
      <c r="G100"/>
      <c r="H100"/>
      <c r="I100"/>
      <c r="J100"/>
      <c r="K100"/>
      <c r="L100"/>
    </row>
    <row r="101" spans="1:12" s="19" customFormat="1" ht="16.5" customHeight="1" x14ac:dyDescent="0.3">
      <c r="A101" s="15"/>
      <c r="B101"/>
      <c r="C101"/>
      <c r="D101"/>
      <c r="E101"/>
      <c r="F101"/>
      <c r="G101"/>
      <c r="H101"/>
      <c r="I101"/>
      <c r="J101"/>
      <c r="K101"/>
      <c r="L101"/>
    </row>
    <row r="102" spans="1:12" s="19" customFormat="1" ht="16.5" customHeight="1" x14ac:dyDescent="0.3">
      <c r="A102" s="15"/>
      <c r="B102"/>
      <c r="C102"/>
      <c r="D102"/>
      <c r="E102"/>
      <c r="F102"/>
      <c r="G102"/>
      <c r="H102"/>
      <c r="I102"/>
      <c r="J102"/>
      <c r="K102"/>
      <c r="L102"/>
    </row>
    <row r="103" spans="1:12" s="19" customFormat="1" ht="16.5" customHeight="1" x14ac:dyDescent="0.3">
      <c r="A103" s="15"/>
      <c r="B103"/>
      <c r="C103"/>
      <c r="D103"/>
      <c r="E103"/>
      <c r="F103"/>
      <c r="G103"/>
      <c r="H103"/>
      <c r="I103"/>
      <c r="J103"/>
      <c r="K103"/>
      <c r="L103"/>
    </row>
    <row r="104" spans="1:12" s="19" customFormat="1" ht="16.5" customHeight="1" x14ac:dyDescent="0.3">
      <c r="A104" s="15"/>
      <c r="B104"/>
      <c r="C104"/>
      <c r="D104"/>
      <c r="E104"/>
      <c r="F104"/>
      <c r="G104"/>
      <c r="H104"/>
      <c r="I104"/>
      <c r="J104"/>
      <c r="K104"/>
      <c r="L104"/>
    </row>
    <row r="105" spans="1:12" s="19" customFormat="1" ht="16.5" customHeight="1" x14ac:dyDescent="0.3">
      <c r="A105" s="15"/>
      <c r="B105"/>
      <c r="C105"/>
      <c r="D105"/>
      <c r="E105"/>
      <c r="F105"/>
      <c r="G105"/>
      <c r="H105"/>
      <c r="I105"/>
      <c r="J105"/>
      <c r="K105"/>
      <c r="L105"/>
    </row>
    <row r="106" spans="1:12" s="19" customFormat="1" ht="17.100000000000001" customHeight="1" x14ac:dyDescent="0.3">
      <c r="A106" s="14"/>
      <c r="B106"/>
      <c r="C106"/>
      <c r="D106"/>
      <c r="E106"/>
      <c r="F106"/>
      <c r="G106"/>
      <c r="H106"/>
      <c r="I106"/>
      <c r="J106"/>
      <c r="K106"/>
      <c r="L106"/>
    </row>
    <row r="107" spans="1:12" s="19" customFormat="1" ht="24" customHeight="1" x14ac:dyDescent="0.3">
      <c r="A107" s="14"/>
      <c r="B107"/>
      <c r="C107"/>
      <c r="D107"/>
      <c r="E107"/>
      <c r="F107"/>
      <c r="G107"/>
      <c r="H107"/>
      <c r="I107"/>
      <c r="J107"/>
      <c r="K107"/>
      <c r="L107"/>
    </row>
    <row r="108" spans="1:12" s="19" customFormat="1" ht="24" customHeight="1" x14ac:dyDescent="0.3">
      <c r="A108" s="14"/>
      <c r="B108"/>
      <c r="C108"/>
      <c r="D108"/>
      <c r="E108"/>
      <c r="F108"/>
      <c r="G108"/>
      <c r="H108"/>
      <c r="I108"/>
      <c r="J108"/>
      <c r="K108"/>
      <c r="L108"/>
    </row>
    <row r="109" spans="1:12" s="19" customFormat="1" ht="24" customHeight="1" x14ac:dyDescent="0.3">
      <c r="A109" s="14"/>
      <c r="B109"/>
      <c r="C109"/>
      <c r="D109"/>
      <c r="E109"/>
      <c r="F109"/>
      <c r="G109"/>
      <c r="H109"/>
      <c r="I109"/>
      <c r="J109"/>
      <c r="K109"/>
      <c r="L109"/>
    </row>
    <row r="110" spans="1:12" s="19" customFormat="1" ht="24" customHeight="1" x14ac:dyDescent="0.3">
      <c r="A110" s="14"/>
      <c r="B110"/>
      <c r="C110"/>
      <c r="D110"/>
      <c r="E110"/>
      <c r="F110"/>
      <c r="G110"/>
      <c r="H110"/>
      <c r="I110"/>
      <c r="J110"/>
      <c r="K110"/>
      <c r="L110"/>
    </row>
    <row r="111" spans="1:12" s="19" customFormat="1" ht="17.100000000000001" customHeight="1" x14ac:dyDescent="0.3">
      <c r="A111" s="14"/>
      <c r="B111"/>
      <c r="C111"/>
      <c r="D111"/>
      <c r="E111"/>
      <c r="F111"/>
      <c r="G111"/>
      <c r="H111"/>
      <c r="I111"/>
      <c r="J111"/>
      <c r="K111"/>
      <c r="L111"/>
    </row>
    <row r="112" spans="1:12" s="19" customFormat="1" ht="17.100000000000001" customHeight="1" x14ac:dyDescent="0.3">
      <c r="A112" s="14"/>
      <c r="B112"/>
      <c r="C112"/>
      <c r="D112"/>
      <c r="E112"/>
      <c r="F112"/>
      <c r="G112"/>
      <c r="H112"/>
      <c r="I112"/>
      <c r="J112"/>
      <c r="K112"/>
      <c r="L112"/>
    </row>
    <row r="113" spans="1:12" s="19" customFormat="1" ht="17.100000000000001" customHeight="1" x14ac:dyDescent="0.3">
      <c r="A113" s="14"/>
      <c r="B113"/>
      <c r="C113"/>
      <c r="D113"/>
      <c r="E113"/>
      <c r="F113"/>
      <c r="G113"/>
      <c r="H113"/>
      <c r="I113"/>
      <c r="J113"/>
      <c r="K113"/>
      <c r="L113"/>
    </row>
    <row r="114" spans="1:12" s="19" customFormat="1" ht="17.100000000000001" customHeight="1" x14ac:dyDescent="0.3">
      <c r="A114" s="14"/>
      <c r="B114"/>
      <c r="C114"/>
      <c r="D114"/>
      <c r="E114"/>
      <c r="F114"/>
      <c r="G114"/>
      <c r="H114"/>
      <c r="I114"/>
      <c r="J114"/>
      <c r="K114"/>
      <c r="L114"/>
    </row>
    <row r="115" spans="1:12" s="19" customFormat="1" ht="17.100000000000001" customHeight="1" x14ac:dyDescent="0.3">
      <c r="A115" s="14"/>
      <c r="B115"/>
      <c r="C115"/>
      <c r="D115"/>
      <c r="E115"/>
      <c r="F115"/>
      <c r="G115"/>
      <c r="H115"/>
      <c r="I115"/>
      <c r="J115"/>
      <c r="K115"/>
      <c r="L115"/>
    </row>
    <row r="116" spans="1:12" s="19" customFormat="1" ht="17.100000000000001" customHeight="1" x14ac:dyDescent="0.3">
      <c r="A116" s="14"/>
      <c r="B116"/>
      <c r="C116"/>
      <c r="D116"/>
      <c r="E116"/>
      <c r="F116"/>
      <c r="G116"/>
      <c r="H116"/>
      <c r="I116"/>
      <c r="J116"/>
      <c r="K116"/>
      <c r="L116"/>
    </row>
    <row r="117" spans="1:12" s="19" customFormat="1" ht="17.100000000000001" customHeight="1" x14ac:dyDescent="0.3">
      <c r="A117" s="14"/>
      <c r="B117"/>
      <c r="C117"/>
      <c r="D117"/>
      <c r="E117"/>
      <c r="F117"/>
      <c r="G117"/>
      <c r="H117"/>
      <c r="I117"/>
      <c r="J117"/>
      <c r="K117"/>
      <c r="L117"/>
    </row>
    <row r="118" spans="1:12" ht="130.5" customHeight="1" x14ac:dyDescent="0.3">
      <c r="A118" s="14"/>
      <c r="B118"/>
      <c r="C118"/>
      <c r="D118"/>
      <c r="E118"/>
      <c r="F118"/>
      <c r="G118"/>
      <c r="H118"/>
      <c r="I118"/>
      <c r="J118"/>
      <c r="K118"/>
      <c r="L118"/>
    </row>
    <row r="119" spans="1:12" s="19" customFormat="1" ht="16.5" customHeight="1" x14ac:dyDescent="0.3">
      <c r="A119" s="15"/>
      <c r="B119"/>
      <c r="C119"/>
      <c r="D119"/>
      <c r="E119"/>
      <c r="F119"/>
      <c r="G119"/>
      <c r="H119"/>
      <c r="I119"/>
      <c r="J119"/>
      <c r="K119"/>
      <c r="L119"/>
    </row>
    <row r="120" spans="1:12" s="19" customFormat="1" ht="17.100000000000001" customHeight="1" x14ac:dyDescent="0.3">
      <c r="A120" s="15"/>
      <c r="B120"/>
      <c r="C120"/>
      <c r="D120"/>
      <c r="E120"/>
      <c r="F120"/>
      <c r="G120"/>
      <c r="H120"/>
      <c r="I120"/>
      <c r="J120"/>
      <c r="K120"/>
      <c r="L120"/>
    </row>
    <row r="121" spans="1:12" s="19" customFormat="1" ht="17.100000000000001" customHeight="1" x14ac:dyDescent="0.3">
      <c r="A121" s="15"/>
      <c r="B121"/>
      <c r="C121"/>
      <c r="D121"/>
      <c r="E121"/>
      <c r="F121"/>
      <c r="G121"/>
      <c r="H121"/>
      <c r="I121"/>
      <c r="J121"/>
      <c r="K121"/>
      <c r="L121"/>
    </row>
    <row r="122" spans="1:12" s="19" customFormat="1" ht="17.100000000000001" customHeight="1" x14ac:dyDescent="0.3">
      <c r="A122" s="15"/>
      <c r="B122"/>
      <c r="C122"/>
      <c r="D122"/>
      <c r="E122"/>
      <c r="F122"/>
      <c r="G122"/>
      <c r="H122"/>
      <c r="I122"/>
      <c r="J122"/>
      <c r="K122"/>
      <c r="L122"/>
    </row>
    <row r="123" spans="1:12" s="19" customFormat="1" ht="17.100000000000001" customHeight="1" x14ac:dyDescent="0.3">
      <c r="A123" s="15"/>
      <c r="B123"/>
      <c r="C123"/>
      <c r="D123"/>
      <c r="E123"/>
      <c r="F123"/>
      <c r="G123"/>
      <c r="H123"/>
      <c r="I123"/>
      <c r="J123"/>
      <c r="K123"/>
      <c r="L123"/>
    </row>
    <row r="124" spans="1:12" s="19" customFormat="1" ht="17.100000000000001" customHeight="1" x14ac:dyDescent="0.3">
      <c r="A124" s="15"/>
      <c r="B124"/>
      <c r="C124"/>
      <c r="D124"/>
      <c r="E124"/>
      <c r="F124"/>
      <c r="G124"/>
      <c r="H124"/>
      <c r="I124"/>
      <c r="J124"/>
      <c r="K124"/>
      <c r="L124"/>
    </row>
    <row r="125" spans="1:12" s="19" customFormat="1" ht="17.100000000000001" customHeight="1" x14ac:dyDescent="0.3">
      <c r="A125" s="15"/>
      <c r="B125"/>
      <c r="C125"/>
      <c r="D125"/>
      <c r="E125"/>
      <c r="F125"/>
      <c r="G125"/>
      <c r="H125"/>
      <c r="I125"/>
      <c r="J125"/>
      <c r="K125"/>
      <c r="L125"/>
    </row>
    <row r="126" spans="1:12" s="19" customFormat="1" ht="27" customHeight="1" x14ac:dyDescent="0.3">
      <c r="A126" s="15"/>
      <c r="B126"/>
      <c r="C126"/>
      <c r="D126"/>
      <c r="E126"/>
      <c r="F126"/>
      <c r="G126"/>
      <c r="H126"/>
      <c r="I126"/>
      <c r="J126"/>
      <c r="K126"/>
      <c r="L126"/>
    </row>
    <row r="127" spans="1:12" s="19" customFormat="1" ht="27" customHeight="1" x14ac:dyDescent="0.3">
      <c r="A127" s="15"/>
      <c r="B127"/>
      <c r="C127"/>
      <c r="D127"/>
      <c r="E127"/>
      <c r="F127"/>
      <c r="G127"/>
      <c r="H127"/>
      <c r="I127"/>
      <c r="J127"/>
      <c r="K127"/>
      <c r="L127"/>
    </row>
    <row r="128" spans="1:12" s="19" customFormat="1" ht="27" customHeight="1" x14ac:dyDescent="0.3">
      <c r="A128" s="15"/>
      <c r="B128"/>
      <c r="C128"/>
      <c r="D128"/>
      <c r="E128"/>
      <c r="F128"/>
      <c r="G128"/>
      <c r="H128"/>
      <c r="I128"/>
      <c r="J128"/>
      <c r="K128"/>
      <c r="L128"/>
    </row>
    <row r="129" spans="1:12" s="19" customFormat="1" ht="27" customHeight="1" x14ac:dyDescent="0.3">
      <c r="A129" s="15"/>
      <c r="B129"/>
      <c r="C129"/>
      <c r="D129"/>
      <c r="E129"/>
      <c r="F129"/>
      <c r="G129"/>
      <c r="H129"/>
      <c r="I129"/>
      <c r="J129"/>
      <c r="K129"/>
      <c r="L129"/>
    </row>
    <row r="130" spans="1:12" s="19" customFormat="1" ht="17.100000000000001" customHeight="1" x14ac:dyDescent="0.3">
      <c r="A130" s="15"/>
      <c r="B130"/>
      <c r="C130"/>
      <c r="D130"/>
      <c r="E130"/>
      <c r="F130"/>
      <c r="G130"/>
      <c r="H130"/>
      <c r="I130"/>
      <c r="J130"/>
      <c r="K130"/>
      <c r="L130"/>
    </row>
    <row r="131" spans="1:12" s="19" customFormat="1" ht="17.100000000000001" customHeight="1" x14ac:dyDescent="0.3">
      <c r="A131" s="15"/>
      <c r="B131"/>
      <c r="C131"/>
      <c r="D131"/>
      <c r="E131"/>
      <c r="F131"/>
      <c r="G131"/>
      <c r="H131"/>
      <c r="I131"/>
      <c r="J131"/>
      <c r="K131"/>
      <c r="L131"/>
    </row>
    <row r="132" spans="1:12" s="19" customFormat="1" ht="17.100000000000001" customHeight="1" x14ac:dyDescent="0.3">
      <c r="A132" s="15"/>
      <c r="B132"/>
      <c r="C132"/>
      <c r="D132"/>
      <c r="E132"/>
      <c r="F132"/>
      <c r="G132"/>
      <c r="H132"/>
      <c r="I132"/>
      <c r="J132"/>
      <c r="K132"/>
      <c r="L132"/>
    </row>
    <row r="133" spans="1:12" s="19" customFormat="1" ht="17.100000000000001" customHeight="1" x14ac:dyDescent="0.3">
      <c r="A133" s="28"/>
      <c r="B133"/>
      <c r="C133"/>
      <c r="D133"/>
      <c r="E133"/>
      <c r="F133"/>
      <c r="G133"/>
      <c r="H133"/>
      <c r="I133"/>
      <c r="J133"/>
      <c r="K133"/>
      <c r="L133"/>
    </row>
    <row r="134" spans="1:12" s="19" customFormat="1" ht="17.100000000000001" customHeight="1" x14ac:dyDescent="0.3">
      <c r="A134" s="15"/>
      <c r="B134"/>
      <c r="C134"/>
      <c r="D134"/>
      <c r="E134"/>
      <c r="F134"/>
      <c r="G134"/>
      <c r="H134"/>
      <c r="I134"/>
      <c r="J134"/>
      <c r="K134"/>
      <c r="L134"/>
    </row>
    <row r="135" spans="1:12" ht="130.5" customHeight="1" x14ac:dyDescent="0.3">
      <c r="A135" s="14"/>
      <c r="B135"/>
      <c r="C135"/>
      <c r="D135"/>
      <c r="E135"/>
      <c r="F135"/>
      <c r="G135"/>
      <c r="H135"/>
      <c r="I135"/>
      <c r="J135"/>
      <c r="K135" s="17"/>
      <c r="L135" s="17"/>
    </row>
    <row r="136" spans="1:12" s="19" customFormat="1" ht="17.100000000000001" customHeight="1" x14ac:dyDescent="0.3">
      <c r="A136" s="4"/>
      <c r="B136"/>
      <c r="C136"/>
      <c r="D136"/>
      <c r="E136"/>
      <c r="F136"/>
      <c r="G136"/>
      <c r="H136"/>
      <c r="I136"/>
      <c r="J136"/>
    </row>
    <row r="137" spans="1:12" s="19" customFormat="1" ht="17.100000000000001" customHeight="1" x14ac:dyDescent="0.3">
      <c r="A137" s="4"/>
      <c r="B137"/>
      <c r="C137"/>
      <c r="D137"/>
      <c r="E137"/>
      <c r="F137"/>
      <c r="G137"/>
      <c r="H137"/>
      <c r="I137"/>
      <c r="J137"/>
    </row>
    <row r="138" spans="1:12" s="19" customFormat="1" ht="17.100000000000001" customHeight="1" x14ac:dyDescent="0.3">
      <c r="A138" s="4"/>
      <c r="B138"/>
      <c r="C138"/>
      <c r="D138"/>
      <c r="E138"/>
      <c r="F138"/>
      <c r="G138"/>
      <c r="H138"/>
      <c r="I138"/>
      <c r="J138"/>
    </row>
    <row r="139" spans="1:12" s="19" customFormat="1" ht="17.100000000000001" customHeight="1" x14ac:dyDescent="0.3">
      <c r="A139" s="4"/>
      <c r="B139"/>
      <c r="C139"/>
      <c r="D139"/>
      <c r="E139"/>
      <c r="F139"/>
      <c r="G139"/>
      <c r="H139"/>
      <c r="I139"/>
      <c r="J139"/>
    </row>
    <row r="140" spans="1:12" s="19" customFormat="1" ht="17.100000000000001" customHeight="1" x14ac:dyDescent="0.3">
      <c r="A140" s="4"/>
      <c r="B140"/>
      <c r="C140"/>
      <c r="D140"/>
      <c r="E140"/>
      <c r="F140"/>
      <c r="G140"/>
      <c r="H140"/>
      <c r="I140"/>
      <c r="J140"/>
    </row>
    <row r="141" spans="1:12" s="19" customFormat="1" ht="17.100000000000001" customHeight="1" x14ac:dyDescent="0.3">
      <c r="A141" s="4"/>
      <c r="B141"/>
      <c r="C141"/>
      <c r="D141"/>
      <c r="E141"/>
      <c r="F141"/>
      <c r="G141"/>
      <c r="H141"/>
      <c r="I141"/>
      <c r="J141"/>
    </row>
    <row r="142" spans="1:12" s="19" customFormat="1" ht="17.100000000000001" customHeight="1" x14ac:dyDescent="0.3">
      <c r="A142" s="4"/>
      <c r="B142"/>
      <c r="C142"/>
      <c r="D142"/>
      <c r="E142"/>
      <c r="F142"/>
      <c r="G142"/>
      <c r="H142"/>
      <c r="I142"/>
      <c r="J142"/>
    </row>
    <row r="143" spans="1:12" s="19" customFormat="1" ht="17.100000000000001" customHeight="1" x14ac:dyDescent="0.3">
      <c r="A143" s="4"/>
      <c r="B143"/>
      <c r="C143"/>
      <c r="D143"/>
      <c r="E143"/>
      <c r="F143"/>
      <c r="G143"/>
      <c r="H143"/>
      <c r="I143"/>
      <c r="J143"/>
    </row>
    <row r="144" spans="1:12" s="19" customFormat="1" ht="17.100000000000001" customHeight="1" x14ac:dyDescent="0.3">
      <c r="A144" s="4"/>
      <c r="B144"/>
      <c r="C144"/>
      <c r="D144"/>
      <c r="E144"/>
      <c r="F144"/>
      <c r="G144"/>
      <c r="H144"/>
      <c r="I144"/>
      <c r="J144"/>
    </row>
    <row r="145" spans="1:13" s="19" customFormat="1" ht="17.100000000000001" customHeight="1" x14ac:dyDescent="0.3">
      <c r="A145" s="4"/>
      <c r="B145"/>
      <c r="C145"/>
      <c r="D145"/>
      <c r="E145"/>
      <c r="F145"/>
      <c r="G145"/>
      <c r="H145"/>
      <c r="I145"/>
      <c r="J145"/>
    </row>
    <row r="146" spans="1:13" s="19" customFormat="1" ht="17.100000000000001" customHeight="1" x14ac:dyDescent="0.3">
      <c r="A146" s="4"/>
      <c r="B146"/>
      <c r="C146"/>
      <c r="D146"/>
      <c r="E146"/>
      <c r="F146"/>
      <c r="G146"/>
      <c r="H146"/>
      <c r="I146"/>
      <c r="J146"/>
    </row>
    <row r="147" spans="1:13" s="19" customFormat="1" ht="17.100000000000001" customHeight="1" x14ac:dyDescent="0.3">
      <c r="A147" s="4"/>
      <c r="B147"/>
      <c r="C147"/>
      <c r="D147"/>
      <c r="E147"/>
      <c r="F147"/>
      <c r="G147"/>
      <c r="H147"/>
      <c r="I147"/>
      <c r="J147"/>
    </row>
    <row r="148" spans="1:13" s="19" customFormat="1" ht="17.100000000000001" customHeight="1" x14ac:dyDescent="0.3">
      <c r="A148" s="4"/>
      <c r="B148"/>
      <c r="C148"/>
      <c r="D148"/>
      <c r="E148"/>
      <c r="F148"/>
      <c r="G148"/>
      <c r="H148"/>
      <c r="I148"/>
      <c r="J148"/>
    </row>
    <row r="149" spans="1:13" s="19" customFormat="1" ht="17.100000000000001" customHeight="1" x14ac:dyDescent="0.3">
      <c r="A149" s="4"/>
      <c r="B149"/>
      <c r="C149"/>
      <c r="D149"/>
      <c r="E149"/>
      <c r="F149"/>
      <c r="G149"/>
      <c r="H149"/>
      <c r="I149"/>
      <c r="J149"/>
    </row>
    <row r="150" spans="1:13" s="19" customFormat="1" ht="17.100000000000001" customHeight="1" x14ac:dyDescent="0.3">
      <c r="A150" s="4"/>
      <c r="B150"/>
      <c r="C150"/>
      <c r="D150"/>
      <c r="E150"/>
      <c r="F150"/>
      <c r="G150"/>
      <c r="H150"/>
      <c r="I150"/>
      <c r="J150"/>
    </row>
    <row r="151" spans="1:13" s="19" customFormat="1" ht="17.100000000000001" customHeight="1" x14ac:dyDescent="0.3">
      <c r="A151" s="4"/>
      <c r="B151"/>
      <c r="C151"/>
      <c r="D151"/>
      <c r="E151"/>
      <c r="F151"/>
      <c r="G151"/>
      <c r="H151"/>
      <c r="I151"/>
      <c r="J151"/>
    </row>
    <row r="152" spans="1:13" s="19" customFormat="1" ht="17.100000000000001" customHeight="1" x14ac:dyDescent="0.3">
      <c r="A152" s="4"/>
      <c r="B152"/>
      <c r="C152"/>
      <c r="D152"/>
      <c r="E152"/>
      <c r="F152"/>
      <c r="G152"/>
      <c r="H152"/>
      <c r="I152"/>
      <c r="J152"/>
    </row>
    <row r="153" spans="1:13" s="19" customFormat="1" ht="17.100000000000001" customHeight="1" x14ac:dyDescent="0.3">
      <c r="A153" s="4"/>
      <c r="B153"/>
      <c r="C153"/>
      <c r="D153"/>
      <c r="E153"/>
      <c r="F153"/>
      <c r="G153"/>
      <c r="H153"/>
      <c r="I153"/>
      <c r="J153"/>
    </row>
    <row r="154" spans="1:13" s="19" customFormat="1" ht="17.100000000000001" customHeight="1" x14ac:dyDescent="0.3">
      <c r="A154" s="4"/>
      <c r="B154"/>
      <c r="C154"/>
      <c r="D154"/>
      <c r="E154"/>
      <c r="F154"/>
      <c r="G154"/>
      <c r="H154"/>
      <c r="I154"/>
      <c r="J154"/>
    </row>
    <row r="155" spans="1:13" s="19" customFormat="1" ht="17.100000000000001" customHeight="1" x14ac:dyDescent="0.3">
      <c r="A155" s="4"/>
      <c r="B155"/>
      <c r="C155"/>
      <c r="D155"/>
      <c r="E155"/>
      <c r="F155"/>
      <c r="G155"/>
      <c r="H155"/>
      <c r="I155"/>
      <c r="J155"/>
    </row>
    <row r="156" spans="1:13" s="19" customFormat="1" ht="21" customHeight="1" x14ac:dyDescent="0.3">
      <c r="A156" s="25"/>
      <c r="B156"/>
      <c r="C156"/>
      <c r="D156"/>
      <c r="E156"/>
      <c r="F156"/>
      <c r="G156"/>
      <c r="H156"/>
      <c r="I156"/>
      <c r="J156"/>
      <c r="M156" s="17"/>
    </row>
    <row r="157" spans="1:13" ht="21" customHeight="1" x14ac:dyDescent="0.3">
      <c r="B157"/>
      <c r="C157"/>
      <c r="D157"/>
      <c r="E157"/>
      <c r="F157"/>
      <c r="G157"/>
      <c r="H157"/>
      <c r="I157"/>
      <c r="J157"/>
    </row>
    <row r="158" spans="1:13" s="19" customFormat="1" ht="21" customHeight="1" x14ac:dyDescent="0.3">
      <c r="A158" s="27"/>
      <c r="B158"/>
      <c r="C158"/>
      <c r="D158"/>
      <c r="E158"/>
      <c r="F158"/>
      <c r="G158"/>
      <c r="H158"/>
      <c r="I158"/>
      <c r="J158"/>
    </row>
    <row r="159" spans="1:13" s="19" customFormat="1" ht="21" customHeight="1" x14ac:dyDescent="0.3">
      <c r="A159" s="27"/>
      <c r="B159"/>
      <c r="C159"/>
      <c r="D159"/>
      <c r="E159"/>
      <c r="F159"/>
      <c r="G159"/>
      <c r="H159"/>
      <c r="I159"/>
      <c r="J159"/>
    </row>
    <row r="160" spans="1:13" s="19" customFormat="1" ht="21" customHeight="1" x14ac:dyDescent="0.3">
      <c r="A160" s="27"/>
      <c r="B160"/>
      <c r="C160"/>
      <c r="D160"/>
      <c r="E160"/>
      <c r="F160"/>
      <c r="G160"/>
      <c r="H160"/>
      <c r="I160"/>
      <c r="J160"/>
    </row>
    <row r="161" spans="1:10" s="19" customFormat="1" ht="21" customHeight="1" x14ac:dyDescent="0.3">
      <c r="A161" s="27"/>
      <c r="B161"/>
      <c r="C161"/>
      <c r="D161"/>
      <c r="E161"/>
      <c r="F161"/>
      <c r="G161"/>
      <c r="H161"/>
      <c r="I161"/>
      <c r="J161"/>
    </row>
    <row r="162" spans="1:10" s="19" customFormat="1" ht="21" customHeight="1" x14ac:dyDescent="0.3">
      <c r="A162" s="27"/>
      <c r="B162"/>
      <c r="C162"/>
      <c r="D162"/>
      <c r="E162"/>
      <c r="F162"/>
      <c r="G162"/>
      <c r="H162"/>
      <c r="I162"/>
      <c r="J162"/>
    </row>
    <row r="163" spans="1:10" s="19" customFormat="1" ht="21" customHeight="1" x14ac:dyDescent="0.3">
      <c r="A163" s="27"/>
      <c r="B163"/>
      <c r="C163"/>
      <c r="D163"/>
      <c r="E163"/>
      <c r="F163"/>
      <c r="G163"/>
      <c r="H163"/>
      <c r="I163"/>
      <c r="J163"/>
    </row>
    <row r="164" spans="1:10" ht="21" customHeight="1" x14ac:dyDescent="0.3">
      <c r="B164"/>
      <c r="C164"/>
      <c r="D164"/>
      <c r="E164"/>
      <c r="F164"/>
      <c r="G164"/>
      <c r="H164"/>
      <c r="I164"/>
      <c r="J164"/>
    </row>
    <row r="165" spans="1:10" ht="21" customHeight="1" x14ac:dyDescent="0.3">
      <c r="B165"/>
      <c r="C165"/>
      <c r="D165"/>
      <c r="E165"/>
      <c r="F165"/>
      <c r="G165"/>
      <c r="H165"/>
      <c r="I165"/>
      <c r="J165"/>
    </row>
    <row r="166" spans="1:10" ht="21" customHeight="1" x14ac:dyDescent="0.3">
      <c r="B166"/>
      <c r="C166"/>
      <c r="D166"/>
      <c r="E166"/>
      <c r="F166"/>
      <c r="G166"/>
      <c r="H166"/>
      <c r="I166"/>
      <c r="J166"/>
    </row>
    <row r="167" spans="1:10" ht="21" customHeight="1" x14ac:dyDescent="0.3">
      <c r="B167"/>
      <c r="C167"/>
      <c r="D167"/>
      <c r="E167"/>
      <c r="F167"/>
      <c r="G167"/>
      <c r="H167"/>
      <c r="I167"/>
      <c r="J167"/>
    </row>
    <row r="168" spans="1:10" ht="21" customHeight="1" x14ac:dyDescent="0.3">
      <c r="B168"/>
      <c r="C168"/>
      <c r="D168"/>
      <c r="E168"/>
      <c r="F168"/>
      <c r="G168"/>
      <c r="H168"/>
      <c r="I168"/>
      <c r="J168"/>
    </row>
    <row r="169" spans="1:10" ht="21" customHeight="1" x14ac:dyDescent="0.3">
      <c r="B169"/>
      <c r="C169"/>
      <c r="D169"/>
      <c r="E169"/>
      <c r="F169"/>
      <c r="G169"/>
      <c r="H169"/>
      <c r="I169"/>
      <c r="J169"/>
    </row>
    <row r="170" spans="1:10" ht="21" customHeight="1" x14ac:dyDescent="0.3">
      <c r="B170"/>
      <c r="C170"/>
      <c r="D170"/>
      <c r="E170"/>
      <c r="F170"/>
      <c r="G170"/>
      <c r="H170"/>
      <c r="I170"/>
      <c r="J170"/>
    </row>
    <row r="171" spans="1:10" ht="21" customHeight="1" x14ac:dyDescent="0.3">
      <c r="B171"/>
      <c r="C171"/>
      <c r="D171"/>
      <c r="E171"/>
      <c r="F171"/>
      <c r="G171"/>
      <c r="H171"/>
      <c r="I171"/>
      <c r="J171"/>
    </row>
    <row r="172" spans="1:10" ht="21" customHeight="1" x14ac:dyDescent="0.3">
      <c r="B172"/>
      <c r="C172"/>
      <c r="D172"/>
      <c r="E172"/>
      <c r="F172"/>
      <c r="G172"/>
      <c r="H172"/>
      <c r="I172"/>
      <c r="J172"/>
    </row>
    <row r="173" spans="1:10" ht="21" customHeight="1" x14ac:dyDescent="0.3">
      <c r="B173"/>
      <c r="C173"/>
      <c r="D173"/>
      <c r="E173"/>
      <c r="F173"/>
      <c r="G173"/>
      <c r="H173"/>
      <c r="I173"/>
      <c r="J173"/>
    </row>
    <row r="174" spans="1:10" ht="21" customHeight="1" x14ac:dyDescent="0.3">
      <c r="B174"/>
      <c r="C174"/>
      <c r="D174"/>
      <c r="E174"/>
      <c r="F174"/>
      <c r="G174"/>
      <c r="H174"/>
      <c r="I174"/>
      <c r="J174"/>
    </row>
    <row r="175" spans="1:10" ht="21" customHeight="1" x14ac:dyDescent="0.3">
      <c r="B175"/>
      <c r="C175"/>
      <c r="D175"/>
      <c r="E175"/>
      <c r="F175"/>
      <c r="G175"/>
      <c r="H175"/>
      <c r="I175"/>
      <c r="J175"/>
    </row>
    <row r="176" spans="1:10" ht="21" customHeight="1" x14ac:dyDescent="0.3">
      <c r="B176"/>
      <c r="C176"/>
      <c r="D176"/>
      <c r="E176"/>
      <c r="F176"/>
      <c r="G176"/>
      <c r="H176"/>
      <c r="I176"/>
      <c r="J176"/>
    </row>
    <row r="177" spans="2:10" ht="21" customHeight="1" x14ac:dyDescent="0.3">
      <c r="B177"/>
      <c r="C177"/>
      <c r="D177"/>
      <c r="E177"/>
      <c r="F177"/>
      <c r="G177"/>
      <c r="H177"/>
      <c r="I177"/>
      <c r="J177"/>
    </row>
    <row r="178" spans="2:10" ht="21" customHeight="1" x14ac:dyDescent="0.3">
      <c r="B178"/>
      <c r="C178"/>
      <c r="D178"/>
      <c r="E178"/>
      <c r="F178"/>
      <c r="G178"/>
      <c r="H178"/>
      <c r="I178"/>
      <c r="J178"/>
    </row>
    <row r="179" spans="2:10" ht="21" customHeight="1" x14ac:dyDescent="0.3">
      <c r="B179"/>
      <c r="C179"/>
      <c r="D179"/>
      <c r="E179"/>
      <c r="F179"/>
      <c r="G179"/>
      <c r="H179"/>
      <c r="I179"/>
      <c r="J179"/>
    </row>
    <row r="180" spans="2:10" ht="21" customHeight="1" x14ac:dyDescent="0.3">
      <c r="B180"/>
      <c r="C180"/>
      <c r="D180"/>
      <c r="E180"/>
      <c r="F180"/>
      <c r="G180"/>
      <c r="H180"/>
      <c r="I180"/>
      <c r="J180"/>
    </row>
    <row r="181" spans="2:10" ht="21" customHeight="1" x14ac:dyDescent="0.3">
      <c r="B181"/>
      <c r="C181"/>
      <c r="D181"/>
      <c r="E181"/>
      <c r="F181"/>
      <c r="G181"/>
      <c r="H181"/>
      <c r="I181"/>
      <c r="J181"/>
    </row>
    <row r="182" spans="2:10" ht="21" customHeight="1" x14ac:dyDescent="0.3">
      <c r="B182"/>
      <c r="C182"/>
      <c r="D182"/>
      <c r="E182"/>
      <c r="F182"/>
      <c r="G182"/>
      <c r="H182"/>
      <c r="I182"/>
      <c r="J182"/>
    </row>
    <row r="183" spans="2:10" ht="21" customHeight="1" x14ac:dyDescent="0.3">
      <c r="B183"/>
      <c r="C183"/>
      <c r="D183"/>
      <c r="E183"/>
      <c r="F183"/>
      <c r="G183"/>
      <c r="H183"/>
      <c r="I183"/>
      <c r="J183"/>
    </row>
    <row r="184" spans="2:10" ht="21" customHeight="1" x14ac:dyDescent="0.3">
      <c r="B184"/>
      <c r="C184"/>
      <c r="D184"/>
      <c r="E184"/>
      <c r="F184"/>
      <c r="G184"/>
      <c r="H184"/>
      <c r="I184"/>
      <c r="J184"/>
    </row>
    <row r="185" spans="2:10" ht="21" customHeight="1" x14ac:dyDescent="0.3">
      <c r="B185"/>
      <c r="C185"/>
      <c r="D185"/>
      <c r="E185"/>
      <c r="F185"/>
      <c r="G185"/>
      <c r="H185"/>
      <c r="I185"/>
      <c r="J185"/>
    </row>
    <row r="186" spans="2:10" ht="21" customHeight="1" x14ac:dyDescent="0.3">
      <c r="B186"/>
      <c r="C186"/>
      <c r="D186"/>
      <c r="E186"/>
      <c r="F186"/>
      <c r="G186"/>
      <c r="H186"/>
      <c r="I186"/>
      <c r="J186"/>
    </row>
    <row r="187" spans="2:10" ht="21" customHeight="1" x14ac:dyDescent="0.3">
      <c r="B187"/>
      <c r="C187"/>
      <c r="D187"/>
      <c r="E187"/>
      <c r="F187"/>
      <c r="G187"/>
      <c r="H187"/>
      <c r="I187"/>
      <c r="J187"/>
    </row>
    <row r="188" spans="2:10" ht="21" customHeight="1" x14ac:dyDescent="0.3">
      <c r="B188"/>
      <c r="C188"/>
      <c r="D188"/>
      <c r="E188"/>
      <c r="F188"/>
      <c r="G188"/>
      <c r="H188"/>
      <c r="I188"/>
      <c r="J188"/>
    </row>
    <row r="189" spans="2:10" ht="21" customHeight="1" x14ac:dyDescent="0.3">
      <c r="B189"/>
      <c r="C189"/>
      <c r="D189"/>
      <c r="E189"/>
      <c r="F189"/>
      <c r="G189"/>
      <c r="H189"/>
      <c r="I189"/>
      <c r="J189"/>
    </row>
    <row r="190" spans="2:10" ht="21" customHeight="1" x14ac:dyDescent="0.3">
      <c r="B190"/>
      <c r="C190"/>
      <c r="D190"/>
      <c r="E190"/>
      <c r="F190"/>
      <c r="G190"/>
      <c r="H190"/>
      <c r="I190"/>
      <c r="J190"/>
    </row>
    <row r="191" spans="2:10" ht="21" customHeight="1" x14ac:dyDescent="0.3">
      <c r="B191"/>
      <c r="C191"/>
      <c r="D191"/>
      <c r="E191"/>
      <c r="F191"/>
      <c r="G191"/>
      <c r="H191"/>
      <c r="I191"/>
      <c r="J191"/>
    </row>
    <row r="192" spans="2:10" ht="21" customHeight="1" x14ac:dyDescent="0.3">
      <c r="B192"/>
      <c r="C192"/>
      <c r="D192"/>
      <c r="E192"/>
      <c r="F192"/>
      <c r="G192"/>
      <c r="H192"/>
      <c r="I192"/>
      <c r="J192"/>
    </row>
    <row r="193" spans="2:10" ht="21" customHeight="1" x14ac:dyDescent="0.3">
      <c r="B193"/>
      <c r="C193"/>
      <c r="D193"/>
      <c r="E193"/>
      <c r="F193"/>
      <c r="G193"/>
      <c r="H193"/>
      <c r="I193"/>
      <c r="J193"/>
    </row>
    <row r="194" spans="2:10" ht="21" customHeight="1" x14ac:dyDescent="0.3">
      <c r="B194"/>
      <c r="C194"/>
      <c r="D194"/>
      <c r="E194"/>
      <c r="F194"/>
      <c r="G194"/>
      <c r="H194"/>
      <c r="I194"/>
      <c r="J194"/>
    </row>
    <row r="195" spans="2:10" ht="21" customHeight="1" x14ac:dyDescent="0.3">
      <c r="B195"/>
      <c r="C195"/>
      <c r="D195"/>
      <c r="E195"/>
      <c r="F195"/>
      <c r="G195"/>
      <c r="H195"/>
      <c r="I195"/>
      <c r="J195"/>
    </row>
    <row r="196" spans="2:10" ht="21" customHeight="1" x14ac:dyDescent="0.3">
      <c r="B196"/>
      <c r="C196"/>
      <c r="D196"/>
      <c r="E196"/>
      <c r="F196"/>
      <c r="G196"/>
      <c r="H196"/>
      <c r="I196"/>
      <c r="J196"/>
    </row>
    <row r="197" spans="2:10" ht="21" customHeight="1" x14ac:dyDescent="0.3">
      <c r="B197"/>
      <c r="C197"/>
      <c r="D197"/>
      <c r="E197"/>
      <c r="F197"/>
      <c r="G197"/>
      <c r="H197"/>
      <c r="I197"/>
      <c r="J197"/>
    </row>
    <row r="198" spans="2:10" ht="21" customHeight="1" x14ac:dyDescent="0.3">
      <c r="B198"/>
      <c r="C198"/>
      <c r="D198"/>
      <c r="E198"/>
      <c r="F198"/>
      <c r="G198"/>
      <c r="H198"/>
      <c r="I198"/>
      <c r="J198"/>
    </row>
    <row r="199" spans="2:10" ht="21" customHeight="1" x14ac:dyDescent="0.3">
      <c r="B199"/>
      <c r="C199"/>
      <c r="D199"/>
      <c r="E199"/>
      <c r="F199"/>
      <c r="G199"/>
      <c r="H199"/>
      <c r="I199"/>
      <c r="J199"/>
    </row>
    <row r="200" spans="2:10" ht="21" customHeight="1" x14ac:dyDescent="0.3">
      <c r="B200"/>
      <c r="C200"/>
      <c r="D200"/>
      <c r="E200"/>
      <c r="F200"/>
      <c r="G200"/>
      <c r="H200"/>
      <c r="I200"/>
      <c r="J200"/>
    </row>
    <row r="201" spans="2:10" ht="21" customHeight="1" x14ac:dyDescent="0.3">
      <c r="B201"/>
      <c r="C201"/>
      <c r="D201"/>
      <c r="E201"/>
      <c r="F201"/>
      <c r="G201"/>
      <c r="H201"/>
      <c r="I201"/>
      <c r="J201"/>
    </row>
    <row r="202" spans="2:10" ht="21" customHeight="1" x14ac:dyDescent="0.3">
      <c r="B202"/>
      <c r="C202"/>
      <c r="D202"/>
      <c r="E202"/>
      <c r="F202"/>
      <c r="G202"/>
      <c r="H202"/>
      <c r="I202"/>
      <c r="J202"/>
    </row>
    <row r="203" spans="2:10" ht="21" customHeight="1" x14ac:dyDescent="0.3">
      <c r="B203"/>
      <c r="C203"/>
      <c r="D203"/>
      <c r="E203"/>
      <c r="F203"/>
      <c r="G203"/>
      <c r="H203"/>
      <c r="I203"/>
      <c r="J203"/>
    </row>
    <row r="204" spans="2:10" ht="21" customHeight="1" x14ac:dyDescent="0.3">
      <c r="B204"/>
      <c r="C204"/>
      <c r="D204"/>
      <c r="E204"/>
      <c r="F204"/>
      <c r="G204"/>
      <c r="H204"/>
      <c r="I204"/>
      <c r="J204"/>
    </row>
    <row r="205" spans="2:10" ht="21" customHeight="1" x14ac:dyDescent="0.3">
      <c r="B205"/>
      <c r="C205"/>
      <c r="D205"/>
      <c r="E205"/>
      <c r="F205"/>
      <c r="G205"/>
      <c r="H205"/>
      <c r="I205"/>
      <c r="J205"/>
    </row>
    <row r="206" spans="2:10" ht="21" customHeight="1" x14ac:dyDescent="0.3">
      <c r="B206"/>
      <c r="C206"/>
      <c r="D206"/>
      <c r="E206"/>
      <c r="F206"/>
      <c r="G206"/>
      <c r="H206"/>
      <c r="I206"/>
      <c r="J206"/>
    </row>
    <row r="207" spans="2:10" ht="21" customHeight="1" x14ac:dyDescent="0.3">
      <c r="B207"/>
      <c r="C207"/>
      <c r="D207"/>
      <c r="E207"/>
      <c r="F207"/>
      <c r="G207"/>
      <c r="H207"/>
      <c r="I207"/>
      <c r="J207"/>
    </row>
    <row r="208" spans="2:10" ht="21" customHeight="1" x14ac:dyDescent="0.3">
      <c r="B208"/>
      <c r="C208"/>
      <c r="D208"/>
      <c r="E208"/>
      <c r="F208"/>
      <c r="G208"/>
      <c r="H208"/>
      <c r="I208"/>
      <c r="J208"/>
    </row>
    <row r="209" spans="2:10" ht="21" customHeight="1" x14ac:dyDescent="0.3">
      <c r="B209"/>
      <c r="C209"/>
      <c r="D209"/>
      <c r="E209"/>
      <c r="F209"/>
      <c r="G209"/>
      <c r="H209"/>
      <c r="I209"/>
      <c r="J209"/>
    </row>
    <row r="210" spans="2:10" ht="21" customHeight="1" x14ac:dyDescent="0.3">
      <c r="B210"/>
      <c r="C210"/>
      <c r="D210"/>
      <c r="E210"/>
      <c r="F210"/>
      <c r="G210"/>
      <c r="H210"/>
      <c r="I210"/>
      <c r="J210"/>
    </row>
    <row r="211" spans="2:10" ht="21" customHeight="1" x14ac:dyDescent="0.3">
      <c r="B211"/>
      <c r="C211"/>
      <c r="D211"/>
      <c r="E211"/>
      <c r="F211"/>
      <c r="G211"/>
      <c r="H211"/>
      <c r="I211"/>
      <c r="J211"/>
    </row>
    <row r="212" spans="2:10" ht="21" customHeight="1" x14ac:dyDescent="0.3">
      <c r="B212"/>
      <c r="C212"/>
      <c r="D212"/>
      <c r="E212"/>
      <c r="F212"/>
      <c r="G212"/>
      <c r="H212"/>
      <c r="I212"/>
      <c r="J212"/>
    </row>
    <row r="213" spans="2:10" ht="21" customHeight="1" x14ac:dyDescent="0.3">
      <c r="B213"/>
      <c r="C213"/>
      <c r="D213"/>
      <c r="E213"/>
      <c r="F213"/>
      <c r="G213"/>
      <c r="H213"/>
      <c r="I213"/>
      <c r="J213"/>
    </row>
    <row r="214" spans="2:10" ht="21" customHeight="1" x14ac:dyDescent="0.3">
      <c r="B214"/>
      <c r="C214"/>
      <c r="D214"/>
      <c r="E214"/>
      <c r="F214"/>
      <c r="G214"/>
      <c r="H214"/>
      <c r="I214"/>
      <c r="J214"/>
    </row>
    <row r="215" spans="2:10" ht="21" customHeight="1" x14ac:dyDescent="0.3">
      <c r="B215"/>
      <c r="C215"/>
      <c r="D215"/>
      <c r="E215"/>
      <c r="F215"/>
      <c r="G215"/>
      <c r="H215"/>
      <c r="I215"/>
      <c r="J215"/>
    </row>
    <row r="216" spans="2:10" ht="21" customHeight="1" x14ac:dyDescent="0.3">
      <c r="B216"/>
      <c r="C216"/>
      <c r="D216"/>
      <c r="E216"/>
      <c r="F216"/>
      <c r="G216"/>
      <c r="H216"/>
      <c r="I216"/>
      <c r="J216"/>
    </row>
    <row r="217" spans="2:10" ht="21" customHeight="1" x14ac:dyDescent="0.3">
      <c r="B217"/>
      <c r="C217"/>
      <c r="D217"/>
      <c r="E217"/>
      <c r="F217"/>
      <c r="G217"/>
      <c r="H217"/>
      <c r="I217"/>
      <c r="J217"/>
    </row>
    <row r="218" spans="2:10" ht="21" customHeight="1" x14ac:dyDescent="0.3">
      <c r="B218"/>
      <c r="C218"/>
      <c r="D218"/>
      <c r="E218"/>
      <c r="F218"/>
      <c r="G218"/>
      <c r="H218"/>
      <c r="I218"/>
      <c r="J218"/>
    </row>
    <row r="219" spans="2:10" ht="21" customHeight="1" x14ac:dyDescent="0.3">
      <c r="B219"/>
      <c r="C219"/>
      <c r="D219"/>
      <c r="E219"/>
      <c r="F219"/>
      <c r="G219"/>
      <c r="H219"/>
      <c r="I219"/>
      <c r="J219"/>
    </row>
    <row r="220" spans="2:10" ht="21" customHeight="1" x14ac:dyDescent="0.3">
      <c r="B220"/>
      <c r="C220"/>
      <c r="D220"/>
      <c r="E220"/>
      <c r="F220"/>
      <c r="G220"/>
      <c r="H220"/>
      <c r="I220"/>
      <c r="J220"/>
    </row>
    <row r="221" spans="2:10" ht="21" customHeight="1" x14ac:dyDescent="0.3">
      <c r="B221"/>
      <c r="C221"/>
      <c r="D221"/>
      <c r="E221"/>
      <c r="F221"/>
      <c r="G221"/>
      <c r="H221"/>
      <c r="I221"/>
      <c r="J221"/>
    </row>
    <row r="222" spans="2:10" ht="21" customHeight="1" x14ac:dyDescent="0.3">
      <c r="B222"/>
      <c r="C222"/>
      <c r="D222"/>
      <c r="E222"/>
      <c r="F222"/>
      <c r="G222"/>
      <c r="H222"/>
      <c r="I222"/>
      <c r="J222"/>
    </row>
    <row r="223" spans="2:10" ht="21" customHeight="1" x14ac:dyDescent="0.3">
      <c r="B223"/>
      <c r="C223"/>
      <c r="D223"/>
      <c r="E223"/>
      <c r="F223"/>
      <c r="G223"/>
      <c r="H223"/>
      <c r="I223"/>
      <c r="J223"/>
    </row>
    <row r="224" spans="2:10" ht="21" customHeight="1" x14ac:dyDescent="0.3">
      <c r="B224"/>
      <c r="C224"/>
      <c r="D224"/>
      <c r="E224"/>
      <c r="F224"/>
      <c r="G224"/>
      <c r="H224"/>
      <c r="I224"/>
      <c r="J224"/>
    </row>
    <row r="225" spans="2:10" ht="21" customHeight="1" x14ac:dyDescent="0.3">
      <c r="B225"/>
      <c r="C225"/>
      <c r="D225"/>
      <c r="E225"/>
      <c r="F225"/>
      <c r="G225"/>
      <c r="H225"/>
      <c r="I225"/>
      <c r="J225"/>
    </row>
    <row r="226" spans="2:10" ht="21" customHeight="1" x14ac:dyDescent="0.3">
      <c r="B226"/>
      <c r="C226"/>
      <c r="D226"/>
      <c r="E226"/>
      <c r="F226"/>
      <c r="G226"/>
      <c r="H226"/>
      <c r="I226"/>
      <c r="J226"/>
    </row>
    <row r="227" spans="2:10" ht="21" customHeight="1" x14ac:dyDescent="0.3">
      <c r="B227"/>
      <c r="C227"/>
      <c r="D227"/>
      <c r="E227"/>
      <c r="F227"/>
      <c r="G227"/>
      <c r="H227"/>
      <c r="I227"/>
      <c r="J227"/>
    </row>
    <row r="228" spans="2:10" ht="21" customHeight="1" x14ac:dyDescent="0.3">
      <c r="B228"/>
      <c r="C228"/>
      <c r="D228"/>
      <c r="E228"/>
      <c r="F228"/>
      <c r="G228"/>
      <c r="H228"/>
      <c r="I228"/>
      <c r="J228"/>
    </row>
    <row r="229" spans="2:10" ht="21" customHeight="1" x14ac:dyDescent="0.3">
      <c r="B229"/>
      <c r="C229"/>
      <c r="D229"/>
      <c r="E229"/>
      <c r="F229"/>
      <c r="G229"/>
      <c r="H229"/>
      <c r="I229"/>
      <c r="J229"/>
    </row>
    <row r="230" spans="2:10" ht="21" customHeight="1" x14ac:dyDescent="0.3">
      <c r="B230"/>
      <c r="C230"/>
      <c r="D230"/>
      <c r="E230"/>
      <c r="F230"/>
      <c r="G230"/>
      <c r="H230"/>
      <c r="I230"/>
      <c r="J230"/>
    </row>
    <row r="231" spans="2:10" ht="21" customHeight="1" x14ac:dyDescent="0.3">
      <c r="B231"/>
      <c r="C231"/>
      <c r="D231"/>
      <c r="E231"/>
      <c r="F231"/>
      <c r="G231"/>
      <c r="H231"/>
      <c r="I231"/>
      <c r="J231"/>
    </row>
    <row r="232" spans="2:10" ht="21" customHeight="1" x14ac:dyDescent="0.3">
      <c r="B232"/>
      <c r="C232"/>
      <c r="D232"/>
      <c r="E232"/>
      <c r="F232"/>
      <c r="G232"/>
      <c r="H232"/>
      <c r="I232"/>
      <c r="J232"/>
    </row>
    <row r="233" spans="2:10" ht="21" customHeight="1" x14ac:dyDescent="0.3">
      <c r="B233"/>
      <c r="C233"/>
      <c r="D233"/>
      <c r="E233"/>
      <c r="F233"/>
      <c r="G233"/>
      <c r="H233"/>
      <c r="I233"/>
      <c r="J233"/>
    </row>
    <row r="234" spans="2:10" ht="21" customHeight="1" x14ac:dyDescent="0.3">
      <c r="B234"/>
      <c r="C234"/>
      <c r="D234"/>
      <c r="E234"/>
      <c r="F234"/>
      <c r="G234"/>
      <c r="H234"/>
      <c r="I234"/>
      <c r="J234"/>
    </row>
    <row r="235" spans="2:10" ht="21" customHeight="1" x14ac:dyDescent="0.3">
      <c r="B235"/>
      <c r="C235"/>
      <c r="D235"/>
      <c r="E235"/>
      <c r="F235"/>
      <c r="G235"/>
      <c r="H235"/>
      <c r="I235"/>
      <c r="J235"/>
    </row>
    <row r="236" spans="2:10" ht="21" customHeight="1" x14ac:dyDescent="0.3">
      <c r="B236"/>
      <c r="C236"/>
      <c r="D236"/>
      <c r="E236"/>
      <c r="F236"/>
      <c r="G236"/>
      <c r="H236"/>
      <c r="I236"/>
      <c r="J236"/>
    </row>
    <row r="237" spans="2:10" ht="21" customHeight="1" x14ac:dyDescent="0.3">
      <c r="B237"/>
      <c r="C237"/>
      <c r="D237"/>
      <c r="E237"/>
      <c r="F237"/>
      <c r="G237"/>
      <c r="H237"/>
      <c r="I237"/>
      <c r="J237"/>
    </row>
    <row r="238" spans="2:10" ht="21" customHeight="1" x14ac:dyDescent="0.3">
      <c r="B238"/>
      <c r="C238"/>
      <c r="D238"/>
      <c r="E238"/>
      <c r="F238"/>
      <c r="G238"/>
      <c r="H238"/>
      <c r="I238"/>
      <c r="J238"/>
    </row>
    <row r="239" spans="2:10" ht="21" customHeight="1" x14ac:dyDescent="0.3">
      <c r="B239"/>
      <c r="C239"/>
      <c r="D239"/>
      <c r="E239"/>
      <c r="F239"/>
      <c r="G239"/>
      <c r="H239"/>
      <c r="I239"/>
      <c r="J239"/>
    </row>
    <row r="240" spans="2:10" ht="21" customHeight="1" x14ac:dyDescent="0.3">
      <c r="B240"/>
      <c r="C240"/>
      <c r="D240"/>
      <c r="E240"/>
      <c r="F240"/>
      <c r="G240"/>
      <c r="H240"/>
      <c r="I240"/>
      <c r="J240"/>
    </row>
    <row r="241" spans="2:10" ht="21" customHeight="1" x14ac:dyDescent="0.3">
      <c r="B241"/>
      <c r="C241"/>
      <c r="D241"/>
      <c r="E241"/>
      <c r="F241"/>
      <c r="G241"/>
      <c r="H241"/>
      <c r="I241"/>
      <c r="J241"/>
    </row>
    <row r="242" spans="2:10" ht="21" customHeight="1" x14ac:dyDescent="0.3">
      <c r="B242"/>
      <c r="C242"/>
      <c r="D242"/>
      <c r="E242"/>
      <c r="F242"/>
      <c r="G242"/>
      <c r="H242"/>
      <c r="I242"/>
      <c r="J242"/>
    </row>
    <row r="243" spans="2:10" ht="21" customHeight="1" x14ac:dyDescent="0.3">
      <c r="B243"/>
      <c r="C243"/>
      <c r="D243"/>
      <c r="E243"/>
      <c r="F243"/>
      <c r="G243"/>
      <c r="H243"/>
      <c r="I243"/>
      <c r="J243"/>
    </row>
    <row r="244" spans="2:10" ht="21" customHeight="1" x14ac:dyDescent="0.3">
      <c r="B244"/>
      <c r="C244"/>
      <c r="D244"/>
      <c r="E244"/>
      <c r="F244"/>
      <c r="G244"/>
      <c r="H244"/>
      <c r="I244"/>
      <c r="J244"/>
    </row>
    <row r="245" spans="2:10" ht="21" customHeight="1" x14ac:dyDescent="0.3">
      <c r="B245"/>
      <c r="C245"/>
      <c r="D245"/>
      <c r="E245"/>
      <c r="F245"/>
      <c r="G245"/>
      <c r="H245"/>
      <c r="I245"/>
      <c r="J245"/>
    </row>
    <row r="246" spans="2:10" ht="21" customHeight="1" x14ac:dyDescent="0.3">
      <c r="B246"/>
      <c r="C246"/>
      <c r="D246"/>
      <c r="E246"/>
      <c r="F246"/>
      <c r="G246"/>
      <c r="H246"/>
      <c r="I246"/>
      <c r="J246"/>
    </row>
    <row r="247" spans="2:10" ht="21" customHeight="1" x14ac:dyDescent="0.3">
      <c r="B247"/>
      <c r="C247"/>
      <c r="D247"/>
      <c r="E247"/>
      <c r="F247"/>
      <c r="G247"/>
      <c r="H247"/>
      <c r="I247"/>
      <c r="J247"/>
    </row>
    <row r="248" spans="2:10" ht="21" customHeight="1" x14ac:dyDescent="0.3">
      <c r="B248"/>
      <c r="C248"/>
      <c r="D248"/>
      <c r="E248"/>
      <c r="F248"/>
      <c r="G248"/>
      <c r="H248"/>
      <c r="I248"/>
      <c r="J248"/>
    </row>
    <row r="249" spans="2:10" ht="21" customHeight="1" x14ac:dyDescent="0.3">
      <c r="B249"/>
      <c r="C249"/>
      <c r="D249"/>
      <c r="E249"/>
      <c r="F249"/>
      <c r="G249"/>
      <c r="H249"/>
      <c r="I249"/>
      <c r="J249"/>
    </row>
    <row r="250" spans="2:10" ht="21" customHeight="1" x14ac:dyDescent="0.3">
      <c r="B250"/>
      <c r="C250"/>
      <c r="D250"/>
      <c r="E250"/>
      <c r="F250"/>
      <c r="G250"/>
      <c r="H250"/>
      <c r="I250"/>
      <c r="J250"/>
    </row>
    <row r="251" spans="2:10" ht="21" customHeight="1" x14ac:dyDescent="0.3">
      <c r="B251"/>
      <c r="C251"/>
      <c r="D251"/>
      <c r="E251"/>
      <c r="F251"/>
      <c r="G251"/>
      <c r="H251"/>
      <c r="I251"/>
      <c r="J251"/>
    </row>
    <row r="252" spans="2:10" ht="21" customHeight="1" x14ac:dyDescent="0.3">
      <c r="B252"/>
      <c r="C252"/>
      <c r="D252"/>
      <c r="E252"/>
      <c r="F252"/>
      <c r="G252"/>
      <c r="H252"/>
      <c r="I252"/>
      <c r="J252"/>
    </row>
    <row r="253" spans="2:10" ht="21" customHeight="1" x14ac:dyDescent="0.3">
      <c r="B253"/>
      <c r="C253"/>
      <c r="D253"/>
      <c r="E253"/>
      <c r="F253"/>
      <c r="G253"/>
      <c r="H253"/>
      <c r="I253"/>
      <c r="J253"/>
    </row>
    <row r="254" spans="2:10" ht="21" customHeight="1" x14ac:dyDescent="0.3">
      <c r="B254"/>
      <c r="C254"/>
      <c r="D254"/>
      <c r="E254"/>
      <c r="F254"/>
      <c r="G254"/>
      <c r="H254"/>
      <c r="I254"/>
      <c r="J254"/>
    </row>
    <row r="255" spans="2:10" ht="21" customHeight="1" x14ac:dyDescent="0.3">
      <c r="B255"/>
      <c r="C255"/>
      <c r="D255"/>
      <c r="E255"/>
      <c r="F255"/>
      <c r="G255"/>
      <c r="H255"/>
      <c r="I255"/>
      <c r="J255"/>
    </row>
    <row r="256" spans="2:10" ht="21" customHeight="1" x14ac:dyDescent="0.3">
      <c r="B256"/>
      <c r="C256"/>
      <c r="D256"/>
      <c r="E256"/>
      <c r="F256"/>
      <c r="G256"/>
      <c r="H256"/>
      <c r="I256"/>
      <c r="J256"/>
    </row>
  </sheetData>
  <pageMargins left="0.23622047244094491" right="0.23622047244094491" top="0.74803149606299213" bottom="0.74803149606299213" header="0.31496062992125984" footer="0.31496062992125984"/>
  <pageSetup paperSize="8" scale="64" orientation="landscape" r:id="rId1"/>
  <headerFooter>
    <oddFooter>&amp;LModélisation fonctionnelle_V1&amp;R&amp;P</oddFooter>
  </headerFooter>
  <rowBreaks count="4" manualBreakCount="4">
    <brk id="14" max="10" man="1"/>
    <brk id="44" max="10" man="1"/>
    <brk id="71" max="10" man="1"/>
    <brk id="91" max="10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4B084"/>
  </sheetPr>
  <dimension ref="A1:H46"/>
  <sheetViews>
    <sheetView tabSelected="1" view="pageBreakPreview" topLeftCell="A34" zoomScale="40" zoomScaleNormal="25" zoomScaleSheetLayoutView="40" workbookViewId="0">
      <selection activeCell="F14" sqref="F15"/>
    </sheetView>
  </sheetViews>
  <sheetFormatPr baseColWidth="10" defaultColWidth="11.44140625" defaultRowHeight="13.8" x14ac:dyDescent="0.25"/>
  <cols>
    <col min="1" max="1" width="16.44140625" style="17" customWidth="1"/>
    <col min="2" max="2" width="9.88671875" style="17" customWidth="1"/>
    <col min="3" max="3" width="7.6640625" style="17" customWidth="1"/>
    <col min="4" max="4" width="78.33203125" style="17" customWidth="1"/>
    <col min="5" max="5" width="71.109375" style="17" customWidth="1"/>
    <col min="6" max="6" width="101.109375" style="17" customWidth="1"/>
    <col min="7" max="7" width="25.88671875" style="17" customWidth="1"/>
    <col min="8" max="8" width="11.44140625" style="10"/>
    <col min="9" max="16384" width="11.44140625" style="17"/>
  </cols>
  <sheetData>
    <row r="1" spans="1:8" ht="69.900000000000006" customHeight="1" x14ac:dyDescent="0.3">
      <c r="A1" s="658" t="s">
        <v>358</v>
      </c>
      <c r="B1" s="658"/>
      <c r="C1" s="658"/>
      <c r="D1" s="658"/>
      <c r="E1" s="658"/>
      <c r="F1" s="658"/>
      <c r="G1" s="658"/>
      <c r="H1" s="284"/>
    </row>
    <row r="2" spans="1:8" s="10" customFormat="1" ht="16.5" x14ac:dyDescent="0.3"/>
    <row r="3" spans="1:8" s="280" customFormat="1" ht="69.900000000000006" customHeight="1" x14ac:dyDescent="0.3">
      <c r="A3" s="282"/>
      <c r="B3" s="283" t="s">
        <v>417</v>
      </c>
      <c r="C3" s="282"/>
      <c r="D3" s="657" t="s">
        <v>269</v>
      </c>
      <c r="E3" s="657"/>
      <c r="F3" s="657"/>
      <c r="G3" s="657"/>
      <c r="H3" s="282"/>
    </row>
    <row r="4" spans="1:8" s="10" customFormat="1" ht="17.25" thickBot="1" x14ac:dyDescent="0.35"/>
    <row r="5" spans="1:8" ht="408.75" customHeight="1" x14ac:dyDescent="0.25">
      <c r="A5" s="10"/>
      <c r="B5" s="10"/>
      <c r="C5" s="10"/>
      <c r="D5" s="622"/>
      <c r="E5" s="623"/>
      <c r="F5" s="623"/>
      <c r="G5" s="624"/>
    </row>
    <row r="6" spans="1:8" ht="408.75" customHeight="1" thickBot="1" x14ac:dyDescent="0.3">
      <c r="A6" s="10"/>
      <c r="B6" s="10"/>
      <c r="C6" s="10"/>
      <c r="D6" s="625"/>
      <c r="E6" s="626"/>
      <c r="F6" s="626"/>
      <c r="G6" s="627"/>
    </row>
    <row r="7" spans="1:8" s="10" customFormat="1" ht="16.5" x14ac:dyDescent="0.3"/>
    <row r="8" spans="1:8" s="10" customFormat="1" x14ac:dyDescent="0.25"/>
    <row r="9" spans="1:8" ht="68.099999999999994" customHeight="1" x14ac:dyDescent="0.25">
      <c r="A9" s="10"/>
      <c r="B9" s="537" t="s">
        <v>418</v>
      </c>
      <c r="C9" s="10"/>
      <c r="D9" s="657" t="s">
        <v>244</v>
      </c>
      <c r="E9" s="657"/>
      <c r="F9" s="657"/>
      <c r="G9" s="657"/>
    </row>
    <row r="10" spans="1:8" s="10" customFormat="1" ht="14.4" thickBot="1" x14ac:dyDescent="0.3"/>
    <row r="11" spans="1:8" ht="408.75" customHeight="1" x14ac:dyDescent="0.25">
      <c r="A11" s="10"/>
      <c r="B11" s="10"/>
      <c r="C11" s="10"/>
      <c r="D11" s="622"/>
      <c r="E11" s="623"/>
      <c r="F11" s="623"/>
      <c r="G11" s="624"/>
    </row>
    <row r="12" spans="1:8" ht="408.75" customHeight="1" thickBot="1" x14ac:dyDescent="0.3">
      <c r="A12" s="10"/>
      <c r="B12" s="10"/>
      <c r="C12" s="10"/>
      <c r="D12" s="625"/>
      <c r="E12" s="626"/>
      <c r="F12" s="626"/>
      <c r="G12" s="627"/>
    </row>
    <row r="13" spans="1:8" x14ac:dyDescent="0.25">
      <c r="A13" s="10"/>
      <c r="B13" s="10"/>
      <c r="C13" s="10"/>
      <c r="D13" s="351"/>
      <c r="E13" s="351"/>
      <c r="F13" s="351"/>
      <c r="G13" s="351"/>
    </row>
    <row r="14" spans="1:8" s="10" customFormat="1" ht="68.099999999999994" customHeight="1" x14ac:dyDescent="0.25">
      <c r="B14" s="537" t="s">
        <v>419</v>
      </c>
      <c r="C14" s="105"/>
      <c r="D14" s="657" t="s">
        <v>266</v>
      </c>
      <c r="E14" s="657"/>
      <c r="F14" s="657"/>
      <c r="G14" s="657"/>
    </row>
    <row r="15" spans="1:8" s="10" customFormat="1" ht="14.4" thickBot="1" x14ac:dyDescent="0.3"/>
    <row r="16" spans="1:8" s="10" customFormat="1" ht="88.5" customHeight="1" thickBot="1" x14ac:dyDescent="0.3">
      <c r="D16" s="659" t="s">
        <v>267</v>
      </c>
      <c r="E16" s="660"/>
      <c r="F16" s="661"/>
      <c r="G16" s="349"/>
    </row>
    <row r="17" spans="1:7" s="10" customFormat="1" ht="87.75" customHeight="1" thickBot="1" x14ac:dyDescent="0.3">
      <c r="D17" s="612" t="s">
        <v>268</v>
      </c>
      <c r="E17" s="613"/>
      <c r="F17" s="614"/>
      <c r="G17" s="349"/>
    </row>
    <row r="18" spans="1:7" s="10" customFormat="1" x14ac:dyDescent="0.25"/>
    <row r="19" spans="1:7" s="10" customFormat="1" x14ac:dyDescent="0.25"/>
    <row r="20" spans="1:7" ht="68.099999999999994" customHeight="1" x14ac:dyDescent="0.25">
      <c r="A20" s="10"/>
      <c r="B20" s="537" t="s">
        <v>420</v>
      </c>
      <c r="C20" s="105"/>
      <c r="D20" s="657" t="s">
        <v>258</v>
      </c>
      <c r="E20" s="657"/>
      <c r="F20" s="657"/>
      <c r="G20" s="657"/>
    </row>
    <row r="21" spans="1:7" s="10" customFormat="1" ht="30" thickBot="1" x14ac:dyDescent="0.45">
      <c r="C21" s="105"/>
      <c r="D21" s="155"/>
      <c r="E21" s="109"/>
      <c r="F21" s="8"/>
      <c r="G21" s="8"/>
    </row>
    <row r="22" spans="1:7" s="10" customFormat="1" ht="60" customHeight="1" thickBot="1" x14ac:dyDescent="0.3">
      <c r="C22" s="105"/>
      <c r="D22" s="651" t="s">
        <v>260</v>
      </c>
      <c r="E22" s="652"/>
      <c r="F22" s="653"/>
      <c r="G22" s="352" t="s">
        <v>264</v>
      </c>
    </row>
    <row r="23" spans="1:7" s="10" customFormat="1" ht="60" customHeight="1" x14ac:dyDescent="0.25">
      <c r="C23" s="105"/>
      <c r="D23" s="654"/>
      <c r="E23" s="655"/>
      <c r="F23" s="656"/>
      <c r="G23" s="357"/>
    </row>
    <row r="24" spans="1:7" s="10" customFormat="1" ht="60" customHeight="1" x14ac:dyDescent="0.25">
      <c r="C24" s="105"/>
      <c r="D24" s="642"/>
      <c r="E24" s="643"/>
      <c r="F24" s="644"/>
      <c r="G24" s="358"/>
    </row>
    <row r="25" spans="1:7" s="10" customFormat="1" ht="60" customHeight="1" x14ac:dyDescent="0.25">
      <c r="C25" s="105"/>
      <c r="D25" s="343"/>
      <c r="E25" s="344"/>
      <c r="F25" s="345"/>
      <c r="G25" s="358"/>
    </row>
    <row r="26" spans="1:7" s="10" customFormat="1" ht="60" customHeight="1" x14ac:dyDescent="0.25">
      <c r="C26" s="105"/>
      <c r="D26" s="343"/>
      <c r="E26" s="344"/>
      <c r="F26" s="345"/>
      <c r="G26" s="358"/>
    </row>
    <row r="27" spans="1:7" s="10" customFormat="1" ht="60" customHeight="1" x14ac:dyDescent="0.25">
      <c r="C27" s="105"/>
      <c r="D27" s="642"/>
      <c r="E27" s="643"/>
      <c r="F27" s="644"/>
      <c r="G27" s="358"/>
    </row>
    <row r="28" spans="1:7" s="10" customFormat="1" ht="60" customHeight="1" x14ac:dyDescent="0.25">
      <c r="C28" s="105"/>
      <c r="D28" s="642"/>
      <c r="E28" s="643"/>
      <c r="F28" s="644"/>
      <c r="G28" s="358"/>
    </row>
    <row r="29" spans="1:7" s="10" customFormat="1" ht="60" customHeight="1" x14ac:dyDescent="0.25">
      <c r="C29" s="105"/>
      <c r="D29" s="642"/>
      <c r="E29" s="643"/>
      <c r="F29" s="644"/>
      <c r="G29" s="358"/>
    </row>
    <row r="30" spans="1:7" ht="60" customHeight="1" x14ac:dyDescent="0.25">
      <c r="A30" s="10"/>
      <c r="B30" s="10"/>
      <c r="C30" s="105"/>
      <c r="D30" s="645"/>
      <c r="E30" s="646"/>
      <c r="F30" s="647"/>
      <c r="G30" s="359"/>
    </row>
    <row r="31" spans="1:7" ht="60" customHeight="1" thickBot="1" x14ac:dyDescent="0.3">
      <c r="A31" s="10"/>
      <c r="B31" s="10"/>
      <c r="C31" s="105"/>
      <c r="D31" s="639"/>
      <c r="E31" s="640"/>
      <c r="F31" s="641"/>
      <c r="G31" s="360"/>
    </row>
    <row r="32" spans="1:7" s="10" customFormat="1" ht="21" x14ac:dyDescent="0.4">
      <c r="C32" s="105"/>
      <c r="D32" s="111"/>
      <c r="E32" s="109"/>
      <c r="F32" s="273"/>
      <c r="G32" s="273"/>
    </row>
    <row r="33" spans="1:7" ht="68.099999999999994" customHeight="1" x14ac:dyDescent="0.25">
      <c r="A33" s="10"/>
      <c r="B33" s="537" t="s">
        <v>421</v>
      </c>
      <c r="C33" s="105"/>
      <c r="D33" s="657" t="s">
        <v>259</v>
      </c>
      <c r="E33" s="657"/>
      <c r="F33" s="657"/>
      <c r="G33" s="657"/>
    </row>
    <row r="34" spans="1:7" s="10" customFormat="1" ht="21.6" thickBot="1" x14ac:dyDescent="0.45">
      <c r="C34" s="105"/>
      <c r="D34" s="111"/>
      <c r="E34" s="109"/>
      <c r="F34" s="8"/>
      <c r="G34" s="8"/>
    </row>
    <row r="35" spans="1:7" ht="60" customHeight="1" thickBot="1" x14ac:dyDescent="0.3">
      <c r="A35" s="10"/>
      <c r="B35" s="10"/>
      <c r="C35" s="10"/>
      <c r="D35" s="648" t="s">
        <v>261</v>
      </c>
      <c r="E35" s="649"/>
      <c r="F35" s="650"/>
      <c r="G35" s="348" t="s">
        <v>264</v>
      </c>
    </row>
    <row r="36" spans="1:7" ht="60" customHeight="1" thickBot="1" x14ac:dyDescent="0.3">
      <c r="A36" s="10"/>
      <c r="B36" s="10"/>
      <c r="C36" s="10"/>
      <c r="D36" s="642"/>
      <c r="E36" s="643"/>
      <c r="F36" s="644"/>
      <c r="G36" s="349"/>
    </row>
    <row r="37" spans="1:7" s="10" customFormat="1" ht="60" customHeight="1" thickBot="1" x14ac:dyDescent="0.3">
      <c r="D37" s="642"/>
      <c r="E37" s="643"/>
      <c r="F37" s="644"/>
      <c r="G37" s="349"/>
    </row>
    <row r="38" spans="1:7" s="10" customFormat="1" ht="60" customHeight="1" thickBot="1" x14ac:dyDescent="0.3">
      <c r="D38" s="642"/>
      <c r="E38" s="643"/>
      <c r="F38" s="644"/>
      <c r="G38" s="349"/>
    </row>
    <row r="39" spans="1:7" s="10" customFormat="1" ht="60" customHeight="1" thickBot="1" x14ac:dyDescent="0.3">
      <c r="D39" s="642"/>
      <c r="E39" s="643"/>
      <c r="F39" s="644"/>
      <c r="G39" s="349"/>
    </row>
    <row r="40" spans="1:7" s="10" customFormat="1" ht="60" customHeight="1" thickBot="1" x14ac:dyDescent="0.3">
      <c r="D40" s="642"/>
      <c r="E40" s="643"/>
      <c r="F40" s="644"/>
      <c r="G40" s="349"/>
    </row>
    <row r="41" spans="1:7" ht="60" customHeight="1" thickBot="1" x14ac:dyDescent="0.3">
      <c r="A41" s="10"/>
      <c r="B41" s="10"/>
      <c r="C41" s="10"/>
      <c r="D41" s="642"/>
      <c r="E41" s="643"/>
      <c r="F41" s="644"/>
      <c r="G41" s="349"/>
    </row>
    <row r="42" spans="1:7" ht="60" customHeight="1" thickBot="1" x14ac:dyDescent="0.3">
      <c r="A42" s="10"/>
      <c r="B42" s="10"/>
      <c r="C42" s="10"/>
      <c r="D42" s="642"/>
      <c r="E42" s="643"/>
      <c r="F42" s="644"/>
      <c r="G42" s="349"/>
    </row>
    <row r="43" spans="1:7" ht="60" customHeight="1" thickBot="1" x14ac:dyDescent="0.3">
      <c r="A43" s="10"/>
      <c r="B43" s="10"/>
      <c r="C43" s="10"/>
      <c r="D43" s="645"/>
      <c r="E43" s="646"/>
      <c r="F43" s="647"/>
      <c r="G43" s="342"/>
    </row>
    <row r="44" spans="1:7" ht="60" customHeight="1" thickBot="1" x14ac:dyDescent="0.3">
      <c r="A44" s="10"/>
      <c r="B44" s="10"/>
      <c r="C44" s="10"/>
      <c r="D44" s="639"/>
      <c r="E44" s="640"/>
      <c r="F44" s="641"/>
      <c r="G44" s="342"/>
    </row>
    <row r="45" spans="1:7" s="10" customFormat="1" x14ac:dyDescent="0.25"/>
    <row r="46" spans="1:7" s="10" customFormat="1" x14ac:dyDescent="0.25"/>
  </sheetData>
  <mergeCells count="28">
    <mergeCell ref="D20:G20"/>
    <mergeCell ref="D33:G33"/>
    <mergeCell ref="D5:G6"/>
    <mergeCell ref="D11:G12"/>
    <mergeCell ref="A1:G1"/>
    <mergeCell ref="D3:G3"/>
    <mergeCell ref="D9:G9"/>
    <mergeCell ref="D29:F29"/>
    <mergeCell ref="D30:F30"/>
    <mergeCell ref="D31:F31"/>
    <mergeCell ref="D14:G14"/>
    <mergeCell ref="D16:F16"/>
    <mergeCell ref="D17:F17"/>
    <mergeCell ref="D35:F35"/>
    <mergeCell ref="D36:F36"/>
    <mergeCell ref="D22:F22"/>
    <mergeCell ref="D23:F23"/>
    <mergeCell ref="D24:F24"/>
    <mergeCell ref="D27:F27"/>
    <mergeCell ref="D28:F28"/>
    <mergeCell ref="D44:F44"/>
    <mergeCell ref="D37:F37"/>
    <mergeCell ref="D40:F40"/>
    <mergeCell ref="D41:F41"/>
    <mergeCell ref="D42:F42"/>
    <mergeCell ref="D43:F43"/>
    <mergeCell ref="D38:F38"/>
    <mergeCell ref="D39:F39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29" orientation="portrait" r:id="rId1"/>
  <headerFooter>
    <oddHeader>&amp;L&amp;"Century Gothic,Normal"&amp;18CNSA - DGCS&amp;C&amp;"Century Gothic,Normal"&amp;18Outil d'analyse d'un dispositif  en fonctionnement&amp;R&amp;"Century Gothic,Normal"&amp;18Appréciation</oddHeader>
    <oddFooter>&amp;L&amp;"Century Gothic,Normal"&amp;18CNSA - DGCS - Outil d'analyse  d'un dispositif renforcé de soutien à domicile&amp;C&amp;"Century Gothic,Normal"&amp;18&amp;P</oddFooter>
  </headerFooter>
  <rowBreaks count="1" manualBreakCount="1">
    <brk id="19" max="7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zoomScale="145" zoomScaleNormal="145" workbookViewId="0">
      <selection activeCell="C14" sqref="C14"/>
    </sheetView>
  </sheetViews>
  <sheetFormatPr baseColWidth="10" defaultRowHeight="14.4" x14ac:dyDescent="0.3"/>
  <cols>
    <col min="1" max="1" width="43.109375" bestFit="1" customWidth="1"/>
  </cols>
  <sheetData>
    <row r="1" spans="1:1" x14ac:dyDescent="0.25">
      <c r="A1" s="402" t="s">
        <v>308</v>
      </c>
    </row>
    <row r="2" spans="1:1" x14ac:dyDescent="0.25">
      <c r="A2" s="403" t="s">
        <v>307</v>
      </c>
    </row>
    <row r="3" spans="1:1" x14ac:dyDescent="0.25">
      <c r="A3" s="403" t="s">
        <v>311</v>
      </c>
    </row>
    <row r="4" spans="1:1" x14ac:dyDescent="0.25">
      <c r="A4" s="403" t="s">
        <v>309</v>
      </c>
    </row>
    <row r="5" spans="1:1" x14ac:dyDescent="0.25">
      <c r="A5" s="403" t="s">
        <v>312</v>
      </c>
    </row>
    <row r="6" spans="1:1" x14ac:dyDescent="0.25">
      <c r="A6" s="403" t="s">
        <v>310</v>
      </c>
    </row>
    <row r="7" spans="1:1" x14ac:dyDescent="0.25">
      <c r="A7" s="403" t="s">
        <v>313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AK61"/>
  <sheetViews>
    <sheetView tabSelected="1" view="pageBreakPreview" zoomScale="50" zoomScaleNormal="55" zoomScaleSheetLayoutView="50" workbookViewId="0">
      <selection activeCell="F14" sqref="F15"/>
    </sheetView>
  </sheetViews>
  <sheetFormatPr baseColWidth="10" defaultColWidth="11.44140625" defaultRowHeight="24" x14ac:dyDescent="0.25"/>
  <cols>
    <col min="1" max="1" width="3.6640625" style="1" customWidth="1"/>
    <col min="2" max="2" width="8.88671875" style="1" customWidth="1"/>
    <col min="3" max="3" width="3.109375" style="1" customWidth="1"/>
    <col min="4" max="4" width="147.44140625" style="1" customWidth="1"/>
    <col min="5" max="5" width="4.44140625" style="1" customWidth="1"/>
    <col min="6" max="6" width="93.88671875" style="1" bestFit="1" customWidth="1"/>
    <col min="7" max="7" width="37" style="1" bestFit="1" customWidth="1"/>
    <col min="8" max="8" width="3.88671875" style="1" customWidth="1"/>
    <col min="9" max="10" width="11.44140625" style="1"/>
    <col min="11" max="11" width="106.109375" style="311" customWidth="1"/>
    <col min="12" max="16384" width="11.44140625" style="1"/>
  </cols>
  <sheetData>
    <row r="1" spans="1:11" s="3" customFormat="1" ht="60" customHeight="1" x14ac:dyDescent="0.25">
      <c r="A1" s="540" t="s">
        <v>349</v>
      </c>
      <c r="B1" s="540"/>
      <c r="C1" s="540"/>
      <c r="D1" s="540"/>
      <c r="E1" s="540"/>
      <c r="F1" s="540"/>
      <c r="G1" s="540"/>
      <c r="H1" s="466"/>
      <c r="K1" s="311"/>
    </row>
    <row r="2" spans="1:11" ht="25.5" x14ac:dyDescent="0.3">
      <c r="A2" s="104"/>
      <c r="B2" s="104"/>
      <c r="C2" s="104"/>
      <c r="D2" s="104"/>
      <c r="E2" s="104"/>
      <c r="F2" s="104"/>
      <c r="G2" s="104"/>
    </row>
    <row r="3" spans="1:11" s="3" customFormat="1" ht="69.900000000000006" customHeight="1" x14ac:dyDescent="0.25">
      <c r="A3" s="105"/>
      <c r="B3" s="152" t="s">
        <v>385</v>
      </c>
      <c r="C3" s="153"/>
      <c r="D3" s="319" t="s">
        <v>174</v>
      </c>
      <c r="E3" s="114"/>
      <c r="F3" s="318"/>
      <c r="G3" s="115"/>
      <c r="K3" s="311"/>
    </row>
    <row r="4" spans="1:11" ht="26.25" thickBot="1" x14ac:dyDescent="0.35">
      <c r="A4" s="104"/>
      <c r="B4" s="106"/>
      <c r="C4" s="106"/>
      <c r="D4" s="107"/>
      <c r="E4" s="107"/>
      <c r="F4" s="104"/>
      <c r="G4" s="104"/>
    </row>
    <row r="5" spans="1:11" ht="88.5" customHeight="1" thickBot="1" x14ac:dyDescent="0.45">
      <c r="A5" s="104"/>
      <c r="B5" s="106"/>
      <c r="C5" s="115"/>
      <c r="D5" s="493" t="s">
        <v>391</v>
      </c>
      <c r="E5" s="109"/>
      <c r="F5" s="545" t="s">
        <v>137</v>
      </c>
      <c r="G5" s="546"/>
    </row>
    <row r="6" spans="1:11" s="8" customFormat="1" ht="35.25" customHeight="1" thickBot="1" x14ac:dyDescent="0.4">
      <c r="A6" s="109"/>
      <c r="B6" s="109"/>
      <c r="C6" s="109"/>
      <c r="D6" s="109"/>
      <c r="E6" s="109"/>
      <c r="F6" s="50"/>
      <c r="G6" s="50"/>
      <c r="K6" s="311"/>
    </row>
    <row r="7" spans="1:11" s="3" customFormat="1" ht="33" customHeight="1" thickBot="1" x14ac:dyDescent="0.45">
      <c r="A7" s="105"/>
      <c r="B7" s="105"/>
      <c r="C7" s="115"/>
      <c r="D7" s="494" t="s">
        <v>139</v>
      </c>
      <c r="E7" s="109"/>
      <c r="F7" s="156"/>
      <c r="G7" s="187"/>
      <c r="K7" s="311"/>
    </row>
    <row r="8" spans="1:11" s="8" customFormat="1" ht="33" customHeight="1" x14ac:dyDescent="0.35">
      <c r="A8" s="109"/>
      <c r="B8" s="109"/>
      <c r="C8" s="109"/>
      <c r="D8" s="109"/>
      <c r="E8" s="109"/>
      <c r="F8" s="50"/>
      <c r="G8" s="50"/>
      <c r="K8" s="311"/>
    </row>
    <row r="9" spans="1:11" s="8" customFormat="1" ht="69.900000000000006" customHeight="1" x14ac:dyDescent="0.35">
      <c r="A9" s="109"/>
      <c r="B9" s="152" t="s">
        <v>386</v>
      </c>
      <c r="C9" s="153"/>
      <c r="D9" s="154" t="s">
        <v>175</v>
      </c>
      <c r="E9" s="116"/>
      <c r="F9" s="188"/>
      <c r="G9" s="188"/>
      <c r="K9" s="311"/>
    </row>
    <row r="10" spans="1:11" s="8" customFormat="1" ht="22.5" customHeight="1" thickBot="1" x14ac:dyDescent="0.4">
      <c r="A10" s="109"/>
      <c r="B10" s="103"/>
      <c r="C10" s="103"/>
      <c r="D10" s="110"/>
      <c r="E10" s="109"/>
      <c r="F10" s="50"/>
      <c r="G10" s="50"/>
      <c r="K10" s="311"/>
    </row>
    <row r="11" spans="1:11" s="3" customFormat="1" ht="119.25" customHeight="1" x14ac:dyDescent="0.4">
      <c r="A11" s="105"/>
      <c r="B11" s="106"/>
      <c r="C11" s="115"/>
      <c r="D11" s="494" t="s">
        <v>392</v>
      </c>
      <c r="E11" s="109"/>
      <c r="F11" s="541"/>
      <c r="G11" s="542"/>
      <c r="K11" s="311"/>
    </row>
    <row r="12" spans="1:11" s="3" customFormat="1" ht="140.1" customHeight="1" thickBot="1" x14ac:dyDescent="0.45">
      <c r="A12" s="105"/>
      <c r="B12" s="105"/>
      <c r="C12" s="105"/>
      <c r="D12" s="111" t="s">
        <v>138</v>
      </c>
      <c r="E12" s="109"/>
      <c r="F12" s="543"/>
      <c r="G12" s="544"/>
      <c r="K12" s="311"/>
    </row>
    <row r="13" spans="1:11" s="8" customFormat="1" ht="24.6" thickBot="1" x14ac:dyDescent="0.45">
      <c r="A13" s="109"/>
      <c r="B13" s="109"/>
      <c r="C13" s="109"/>
      <c r="D13" s="109"/>
      <c r="E13" s="109"/>
      <c r="F13" s="50"/>
      <c r="G13" s="50"/>
      <c r="K13" s="311"/>
    </row>
    <row r="14" spans="1:11" s="3" customFormat="1" ht="154.5" customHeight="1" x14ac:dyDescent="0.4">
      <c r="A14" s="105"/>
      <c r="B14" s="106"/>
      <c r="C14" s="115"/>
      <c r="D14" s="494" t="s">
        <v>393</v>
      </c>
      <c r="E14" s="109"/>
      <c r="F14" s="541"/>
      <c r="G14" s="542"/>
      <c r="K14" s="311"/>
    </row>
    <row r="15" spans="1:11" s="3" customFormat="1" ht="214.5" customHeight="1" thickBot="1" x14ac:dyDescent="0.45">
      <c r="A15" s="105"/>
      <c r="B15" s="105"/>
      <c r="C15" s="105"/>
      <c r="D15" s="108"/>
      <c r="E15" s="109"/>
      <c r="F15" s="543"/>
      <c r="G15" s="544"/>
      <c r="K15" s="311"/>
    </row>
    <row r="16" spans="1:11" s="3" customFormat="1" x14ac:dyDescent="0.4">
      <c r="A16" s="105"/>
      <c r="B16" s="105"/>
      <c r="C16" s="105"/>
      <c r="D16" s="108"/>
      <c r="E16" s="109"/>
      <c r="F16" s="189"/>
      <c r="G16" s="189"/>
      <c r="K16" s="311"/>
    </row>
    <row r="17" spans="1:7" x14ac:dyDescent="0.35">
      <c r="A17" s="104"/>
      <c r="B17" s="104"/>
      <c r="C17" s="104"/>
      <c r="D17" s="107"/>
      <c r="E17" s="107"/>
      <c r="F17" s="190"/>
      <c r="G17" s="190"/>
    </row>
    <row r="18" spans="1:7" ht="69.900000000000006" customHeight="1" x14ac:dyDescent="0.4">
      <c r="A18" s="104"/>
      <c r="B18" s="152" t="s">
        <v>387</v>
      </c>
      <c r="C18" s="157"/>
      <c r="D18" s="154" t="s">
        <v>176</v>
      </c>
      <c r="E18" s="116"/>
      <c r="F18" s="188"/>
      <c r="G18" s="188"/>
    </row>
    <row r="19" spans="1:7" ht="24.6" thickBot="1" x14ac:dyDescent="0.4">
      <c r="A19" s="104"/>
      <c r="B19" s="104"/>
      <c r="C19" s="104"/>
      <c r="D19" s="107"/>
      <c r="E19" s="107"/>
      <c r="F19" s="190"/>
      <c r="G19" s="190"/>
    </row>
    <row r="20" spans="1:7" ht="80.099999999999994" customHeight="1" x14ac:dyDescent="0.4">
      <c r="A20" s="104"/>
      <c r="B20" s="104"/>
      <c r="C20" s="115"/>
      <c r="D20" s="494" t="s">
        <v>140</v>
      </c>
      <c r="E20" s="109"/>
      <c r="F20" s="541"/>
      <c r="G20" s="542"/>
    </row>
    <row r="21" spans="1:7" ht="140.1" customHeight="1" thickBot="1" x14ac:dyDescent="0.45">
      <c r="A21" s="104"/>
      <c r="B21" s="104"/>
      <c r="C21" s="105"/>
      <c r="D21" s="111" t="s">
        <v>138</v>
      </c>
      <c r="E21" s="109"/>
      <c r="F21" s="543"/>
      <c r="G21" s="544"/>
    </row>
    <row r="22" spans="1:7" ht="24.6" thickBot="1" x14ac:dyDescent="0.45">
      <c r="A22" s="104"/>
      <c r="B22" s="104"/>
      <c r="C22" s="105"/>
      <c r="D22" s="111"/>
      <c r="E22" s="109"/>
      <c r="F22" s="273"/>
      <c r="G22" s="273"/>
    </row>
    <row r="23" spans="1:7" ht="80.099999999999994" customHeight="1" x14ac:dyDescent="0.4">
      <c r="A23" s="104"/>
      <c r="B23" s="104"/>
      <c r="C23" s="115"/>
      <c r="D23" s="494" t="s">
        <v>170</v>
      </c>
      <c r="E23" s="109"/>
      <c r="F23" s="541"/>
      <c r="G23" s="542"/>
    </row>
    <row r="24" spans="1:7" ht="105" customHeight="1" thickBot="1" x14ac:dyDescent="0.45">
      <c r="A24" s="104"/>
      <c r="B24" s="104"/>
      <c r="C24" s="105"/>
      <c r="D24" s="111" t="s">
        <v>138</v>
      </c>
      <c r="E24" s="109"/>
      <c r="F24" s="543"/>
      <c r="G24" s="544"/>
    </row>
    <row r="25" spans="1:7" ht="17.25" customHeight="1" x14ac:dyDescent="0.35">
      <c r="A25" s="104"/>
      <c r="B25" s="104"/>
      <c r="C25" s="104"/>
      <c r="D25" s="104"/>
      <c r="E25" s="104"/>
      <c r="F25" s="190"/>
      <c r="G25" s="190"/>
    </row>
    <row r="26" spans="1:7" ht="69.900000000000006" customHeight="1" x14ac:dyDescent="0.4">
      <c r="A26" s="104"/>
      <c r="B26" s="152" t="s">
        <v>388</v>
      </c>
      <c r="C26" s="157"/>
      <c r="D26" s="154" t="s">
        <v>242</v>
      </c>
      <c r="E26" s="116"/>
      <c r="F26" s="188"/>
      <c r="G26" s="188"/>
    </row>
    <row r="27" spans="1:7" ht="17.25" customHeight="1" thickBot="1" x14ac:dyDescent="0.4">
      <c r="A27" s="104"/>
      <c r="B27" s="104"/>
      <c r="C27" s="104"/>
      <c r="D27" s="104"/>
      <c r="E27" s="104"/>
      <c r="F27" s="190"/>
      <c r="G27" s="190"/>
    </row>
    <row r="28" spans="1:7" ht="59.25" customHeight="1" x14ac:dyDescent="0.4">
      <c r="A28" s="104"/>
      <c r="B28" s="104"/>
      <c r="C28" s="115"/>
      <c r="D28" s="494" t="s">
        <v>235</v>
      </c>
      <c r="E28" s="109"/>
      <c r="F28" s="541"/>
      <c r="G28" s="542"/>
    </row>
    <row r="29" spans="1:7" ht="135.75" customHeight="1" thickBot="1" x14ac:dyDescent="0.45">
      <c r="A29" s="104"/>
      <c r="B29" s="104"/>
      <c r="C29" s="105"/>
      <c r="D29" s="111" t="s">
        <v>138</v>
      </c>
      <c r="E29" s="109"/>
      <c r="F29" s="543"/>
      <c r="G29" s="544"/>
    </row>
    <row r="30" spans="1:7" ht="18.75" customHeight="1" thickBot="1" x14ac:dyDescent="0.45">
      <c r="A30" s="104"/>
      <c r="B30" s="104"/>
      <c r="C30" s="105"/>
      <c r="D30" s="111"/>
      <c r="E30" s="109"/>
      <c r="F30" s="273"/>
      <c r="G30" s="273"/>
    </row>
    <row r="31" spans="1:7" ht="60" customHeight="1" x14ac:dyDescent="0.4">
      <c r="A31" s="104"/>
      <c r="B31" s="104"/>
      <c r="C31" s="115"/>
      <c r="D31" s="494" t="s">
        <v>243</v>
      </c>
      <c r="E31" s="109"/>
      <c r="F31" s="541"/>
      <c r="G31" s="542"/>
    </row>
    <row r="32" spans="1:7" ht="135.75" customHeight="1" thickBot="1" x14ac:dyDescent="0.45">
      <c r="A32" s="104"/>
      <c r="B32" s="104"/>
      <c r="C32" s="105"/>
      <c r="D32" s="155"/>
      <c r="E32" s="109"/>
      <c r="F32" s="543"/>
      <c r="G32" s="544"/>
    </row>
    <row r="33" spans="1:11" s="8" customFormat="1" ht="17.25" customHeight="1" x14ac:dyDescent="0.3"/>
    <row r="34" spans="1:11" s="185" customFormat="1" ht="69.900000000000006" customHeight="1" x14ac:dyDescent="0.7">
      <c r="B34" s="152" t="s">
        <v>389</v>
      </c>
      <c r="C34" s="153"/>
      <c r="D34" s="154" t="s">
        <v>144</v>
      </c>
      <c r="E34" s="186"/>
      <c r="F34" s="271"/>
      <c r="G34" s="271"/>
      <c r="H34" s="272"/>
      <c r="K34" s="314"/>
    </row>
    <row r="35" spans="1:11" ht="24.6" thickBot="1" x14ac:dyDescent="0.4">
      <c r="A35" s="104"/>
      <c r="B35" s="104"/>
      <c r="C35" s="104"/>
      <c r="D35" s="104"/>
      <c r="E35" s="104"/>
      <c r="F35" s="190"/>
      <c r="G35" s="190"/>
    </row>
    <row r="36" spans="1:11" ht="80.099999999999994" customHeight="1" x14ac:dyDescent="0.4">
      <c r="A36" s="104"/>
      <c r="B36" s="104"/>
      <c r="C36" s="115"/>
      <c r="D36" s="494" t="s">
        <v>237</v>
      </c>
      <c r="E36" s="109"/>
      <c r="F36" s="541"/>
      <c r="G36" s="542"/>
    </row>
    <row r="37" spans="1:11" ht="140.1" customHeight="1" thickBot="1" x14ac:dyDescent="0.45">
      <c r="A37" s="104"/>
      <c r="B37" s="104"/>
      <c r="C37" s="105"/>
      <c r="D37" s="183" t="s">
        <v>238</v>
      </c>
      <c r="E37" s="109"/>
      <c r="F37" s="543"/>
      <c r="G37" s="544"/>
    </row>
    <row r="38" spans="1:11" ht="31.2" thickBot="1" x14ac:dyDescent="0.55000000000000004">
      <c r="A38" s="104"/>
      <c r="B38" s="104"/>
      <c r="C38" s="104"/>
      <c r="D38" s="184"/>
      <c r="E38" s="104"/>
      <c r="F38" s="190"/>
      <c r="G38" s="190"/>
    </row>
    <row r="39" spans="1:11" ht="87.75" customHeight="1" x14ac:dyDescent="0.4">
      <c r="A39" s="104"/>
      <c r="B39" s="104"/>
      <c r="C39" s="115"/>
      <c r="D39" s="494" t="s">
        <v>239</v>
      </c>
      <c r="E39" s="109"/>
      <c r="F39" s="541"/>
      <c r="G39" s="542"/>
    </row>
    <row r="40" spans="1:11" ht="140.1" customHeight="1" thickBot="1" x14ac:dyDescent="0.45">
      <c r="A40" s="104"/>
      <c r="B40" s="104"/>
      <c r="C40" s="105"/>
      <c r="D40" s="183" t="s">
        <v>138</v>
      </c>
      <c r="E40" s="109"/>
      <c r="F40" s="543"/>
      <c r="G40" s="544"/>
    </row>
    <row r="41" spans="1:11" ht="31.2" thickBot="1" x14ac:dyDescent="0.55000000000000004">
      <c r="A41" s="104"/>
      <c r="B41" s="104"/>
      <c r="C41" s="104"/>
      <c r="D41" s="184"/>
      <c r="E41" s="104"/>
      <c r="F41" s="190"/>
      <c r="G41" s="190"/>
    </row>
    <row r="42" spans="1:11" ht="80.099999999999994" customHeight="1" x14ac:dyDescent="0.4">
      <c r="A42" s="104"/>
      <c r="B42" s="104"/>
      <c r="C42" s="115"/>
      <c r="D42" s="494" t="s">
        <v>141</v>
      </c>
      <c r="E42" s="109"/>
      <c r="F42" s="541"/>
      <c r="G42" s="542"/>
    </row>
    <row r="43" spans="1:11" ht="140.1" customHeight="1" thickBot="1" x14ac:dyDescent="0.45">
      <c r="A43" s="104"/>
      <c r="B43" s="104"/>
      <c r="C43" s="105"/>
      <c r="D43" s="183" t="s">
        <v>138</v>
      </c>
      <c r="E43" s="109"/>
      <c r="F43" s="543"/>
      <c r="G43" s="544"/>
    </row>
    <row r="44" spans="1:11" ht="31.2" thickBot="1" x14ac:dyDescent="0.55000000000000004">
      <c r="A44" s="104"/>
      <c r="B44" s="104"/>
      <c r="C44" s="104"/>
      <c r="D44" s="184"/>
      <c r="E44" s="104"/>
      <c r="F44" s="190"/>
      <c r="G44" s="190"/>
    </row>
    <row r="45" spans="1:11" ht="80.099999999999994" customHeight="1" x14ac:dyDescent="0.4">
      <c r="A45" s="104"/>
      <c r="B45" s="104"/>
      <c r="C45" s="115"/>
      <c r="D45" s="494" t="s">
        <v>142</v>
      </c>
      <c r="E45" s="109"/>
      <c r="F45" s="541"/>
      <c r="G45" s="542"/>
    </row>
    <row r="46" spans="1:11" ht="140.1" customHeight="1" thickBot="1" x14ac:dyDescent="0.45">
      <c r="A46" s="104"/>
      <c r="B46" s="104"/>
      <c r="C46" s="105"/>
      <c r="D46" s="496"/>
      <c r="E46" s="109"/>
      <c r="F46" s="543"/>
      <c r="G46" s="544"/>
    </row>
    <row r="47" spans="1:11" ht="24.6" thickBot="1" x14ac:dyDescent="0.4">
      <c r="A47" s="104"/>
      <c r="B47" s="104"/>
      <c r="C47" s="104"/>
      <c r="D47" s="104"/>
      <c r="E47" s="104"/>
      <c r="F47" s="190"/>
      <c r="G47" s="190"/>
    </row>
    <row r="48" spans="1:11" ht="80.099999999999994" customHeight="1" x14ac:dyDescent="0.4">
      <c r="A48" s="104"/>
      <c r="B48" s="104"/>
      <c r="C48" s="115"/>
      <c r="D48" s="494" t="s">
        <v>143</v>
      </c>
      <c r="E48" s="109"/>
      <c r="F48" s="541"/>
      <c r="G48" s="542"/>
    </row>
    <row r="49" spans="1:37" ht="140.1" customHeight="1" thickBot="1" x14ac:dyDescent="0.45">
      <c r="A49" s="104"/>
      <c r="B49" s="104"/>
      <c r="C49" s="105"/>
      <c r="D49" s="111" t="s">
        <v>138</v>
      </c>
      <c r="E49" s="109"/>
      <c r="F49" s="543"/>
      <c r="G49" s="544"/>
    </row>
    <row r="50" spans="1:37" ht="29.4" x14ac:dyDescent="0.4">
      <c r="A50" s="104"/>
      <c r="B50" s="104"/>
      <c r="C50" s="105"/>
      <c r="D50" s="155"/>
      <c r="E50" s="109"/>
      <c r="F50" s="273"/>
      <c r="G50" s="273"/>
    </row>
    <row r="51" spans="1:37" s="185" customFormat="1" ht="69.900000000000006" customHeight="1" x14ac:dyDescent="0.7">
      <c r="B51" s="152" t="s">
        <v>390</v>
      </c>
      <c r="C51" s="153"/>
      <c r="D51" s="154" t="s">
        <v>145</v>
      </c>
      <c r="E51" s="186"/>
      <c r="F51" s="188"/>
      <c r="G51" s="188"/>
      <c r="K51" s="311"/>
    </row>
    <row r="52" spans="1:37" ht="24.6" thickBot="1" x14ac:dyDescent="0.45">
      <c r="A52" s="104"/>
      <c r="B52" s="103"/>
      <c r="C52" s="103"/>
      <c r="D52" s="110"/>
      <c r="E52" s="109"/>
      <c r="F52" s="50"/>
      <c r="G52" s="50"/>
    </row>
    <row r="53" spans="1:37" ht="116.25" customHeight="1" thickBot="1" x14ac:dyDescent="0.45">
      <c r="A53" s="104"/>
      <c r="B53" s="103"/>
      <c r="C53" s="115"/>
      <c r="D53" s="494" t="s">
        <v>394</v>
      </c>
      <c r="E53" s="109"/>
      <c r="F53" s="547"/>
      <c r="G53" s="548"/>
    </row>
    <row r="54" spans="1:37" ht="24.6" thickBot="1" x14ac:dyDescent="0.45">
      <c r="A54" s="104"/>
      <c r="B54" s="103"/>
      <c r="C54" s="105"/>
      <c r="D54" s="111" t="s">
        <v>138</v>
      </c>
      <c r="E54" s="109"/>
      <c r="F54" s="50"/>
      <c r="G54" s="50"/>
      <c r="H54" s="8"/>
    </row>
    <row r="55" spans="1:37" ht="94.5" customHeight="1" x14ac:dyDescent="0.4">
      <c r="A55" s="104"/>
      <c r="B55" s="103"/>
      <c r="C55" s="115"/>
      <c r="D55" s="494" t="s">
        <v>236</v>
      </c>
      <c r="E55" s="109"/>
      <c r="F55" s="541"/>
      <c r="G55" s="542"/>
      <c r="H55" s="8"/>
    </row>
    <row r="56" spans="1:37" ht="130.5" customHeight="1" thickBot="1" x14ac:dyDescent="0.45">
      <c r="A56" s="104"/>
      <c r="B56" s="103"/>
      <c r="C56" s="105"/>
      <c r="D56" s="111" t="s">
        <v>138</v>
      </c>
      <c r="E56" s="109"/>
      <c r="F56" s="543"/>
      <c r="G56" s="544"/>
      <c r="H56" s="8"/>
    </row>
    <row r="57" spans="1:37" ht="24.6" thickBot="1" x14ac:dyDescent="0.45">
      <c r="A57" s="104"/>
      <c r="B57" s="103"/>
      <c r="C57" s="105"/>
      <c r="D57" s="111"/>
      <c r="E57" s="109"/>
      <c r="F57" s="191"/>
      <c r="G57" s="191"/>
      <c r="H57" s="8"/>
    </row>
    <row r="58" spans="1:37" ht="80.099999999999994" customHeight="1" thickBot="1" x14ac:dyDescent="0.45">
      <c r="A58" s="104"/>
      <c r="B58" s="103"/>
      <c r="C58" s="115"/>
      <c r="D58" s="495" t="s">
        <v>318</v>
      </c>
      <c r="E58" s="109"/>
      <c r="F58" s="407"/>
      <c r="G58" s="8"/>
      <c r="H58" s="8"/>
      <c r="AK58" s="492"/>
    </row>
    <row r="59" spans="1:37" x14ac:dyDescent="0.4">
      <c r="A59" s="104"/>
      <c r="B59" s="103"/>
      <c r="C59" s="105"/>
      <c r="D59" s="111" t="s">
        <v>138</v>
      </c>
      <c r="E59" s="109"/>
      <c r="F59" s="8"/>
      <c r="G59" s="8"/>
      <c r="H59" s="8"/>
    </row>
    <row r="60" spans="1:37" x14ac:dyDescent="0.35">
      <c r="A60" s="104"/>
      <c r="B60" s="104"/>
      <c r="C60" s="104"/>
      <c r="D60" s="113" t="s">
        <v>94</v>
      </c>
      <c r="E60" s="112"/>
      <c r="F60" s="8"/>
      <c r="G60" s="8"/>
      <c r="H60" s="35"/>
    </row>
    <row r="61" spans="1:37" ht="9.75" customHeight="1" x14ac:dyDescent="0.3">
      <c r="D61" s="47"/>
      <c r="E61" s="47"/>
      <c r="F61" s="8"/>
      <c r="G61" s="8"/>
      <c r="H61" s="2"/>
    </row>
  </sheetData>
  <mergeCells count="15">
    <mergeCell ref="F55:G56"/>
    <mergeCell ref="F36:G37"/>
    <mergeCell ref="F20:G21"/>
    <mergeCell ref="F39:G40"/>
    <mergeCell ref="F42:G43"/>
    <mergeCell ref="F45:G46"/>
    <mergeCell ref="F48:G49"/>
    <mergeCell ref="F23:G24"/>
    <mergeCell ref="F28:G29"/>
    <mergeCell ref="F31:G32"/>
    <mergeCell ref="A1:G1"/>
    <mergeCell ref="F11:G12"/>
    <mergeCell ref="F14:G15"/>
    <mergeCell ref="F5:G5"/>
    <mergeCell ref="F53:G53"/>
  </mergeCells>
  <dataValidations count="1">
    <dataValidation type="list" allowBlank="1" showInputMessage="1" showErrorMessage="1" sqref="F58">
      <formula1>"OUI, NON"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29" fitToWidth="0" fitToHeight="0" orientation="portrait" r:id="rId1"/>
  <headerFooter>
    <oddHeader>&amp;L&amp;"Century Gothic,Normal"&amp;18CNSA - DGCS&amp;C&amp;"Century Gothic,Normal"&amp;18Outil d'analyse d'un dispositif en fonctionnement&amp;R&amp;"Century Gothic,Normal"&amp;18Carte d'identité du dispositif</oddHeader>
    <oddFooter>&amp;L&amp;"Century Gothic,Normal"&amp;18CNSA - DGCS - Outil d'analyse  d'un dispositif renforcé de soutien à domicile&amp;C&amp;"Century Gothic,Normal"&amp;18&amp;P</oddFooter>
  </headerFooter>
  <rowBreaks count="1" manualBreakCount="1">
    <brk id="33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57B72"/>
    <pageSetUpPr fitToPage="1"/>
  </sheetPr>
  <dimension ref="A1:I72"/>
  <sheetViews>
    <sheetView tabSelected="1" view="pageBreakPreview" zoomScale="40" zoomScaleNormal="70" zoomScaleSheetLayoutView="40" workbookViewId="0">
      <selection activeCell="F14" sqref="F15"/>
    </sheetView>
  </sheetViews>
  <sheetFormatPr baseColWidth="10" defaultColWidth="11.44140625" defaultRowHeight="13.8" x14ac:dyDescent="0.25"/>
  <cols>
    <col min="1" max="1" width="5.44140625" style="17" customWidth="1"/>
    <col min="2" max="2" width="104.88671875" style="17" customWidth="1"/>
    <col min="3" max="3" width="28.88671875" style="17" customWidth="1"/>
    <col min="4" max="4" width="43.88671875" style="17" customWidth="1"/>
    <col min="5" max="6" width="48.88671875" style="17" customWidth="1"/>
    <col min="7" max="8" width="53.6640625" style="17" customWidth="1"/>
    <col min="9" max="9" width="8.44140625" style="17" customWidth="1"/>
    <col min="10" max="16384" width="11.44140625" style="17"/>
  </cols>
  <sheetData>
    <row r="1" spans="1:9" ht="60" customHeight="1" x14ac:dyDescent="0.3">
      <c r="A1" s="555" t="s">
        <v>350</v>
      </c>
      <c r="B1" s="555"/>
      <c r="C1" s="555"/>
      <c r="D1" s="555"/>
      <c r="E1" s="555"/>
      <c r="F1" s="555"/>
      <c r="G1" s="555"/>
      <c r="H1" s="555"/>
      <c r="I1" s="468"/>
    </row>
    <row r="2" spans="1:9" s="10" customFormat="1" ht="36.75" x14ac:dyDescent="0.45">
      <c r="A2" s="281"/>
      <c r="B2" s="332"/>
      <c r="C2" s="332"/>
      <c r="D2" s="332"/>
      <c r="E2" s="332"/>
      <c r="F2" s="332"/>
      <c r="G2" s="332"/>
      <c r="H2" s="333"/>
    </row>
    <row r="3" spans="1:9" s="10" customFormat="1" ht="69.900000000000006" customHeight="1" x14ac:dyDescent="0.45">
      <c r="A3" s="281"/>
      <c r="B3" s="556" t="s">
        <v>395</v>
      </c>
      <c r="C3" s="556"/>
      <c r="D3" s="556"/>
      <c r="E3" s="556"/>
      <c r="F3" s="556"/>
      <c r="G3" s="556"/>
      <c r="H3" s="333"/>
    </row>
    <row r="4" spans="1:9" s="10" customFormat="1" ht="37.5" thickBot="1" x14ac:dyDescent="0.5">
      <c r="A4" s="281"/>
      <c r="B4" s="332"/>
      <c r="C4" s="332"/>
      <c r="D4" s="332"/>
      <c r="E4" s="332"/>
      <c r="F4" s="332"/>
      <c r="G4" s="332"/>
      <c r="H4" s="333"/>
    </row>
    <row r="5" spans="1:9" s="10" customFormat="1" ht="116.25" customHeight="1" thickBot="1" x14ac:dyDescent="0.55000000000000004">
      <c r="A5" s="281"/>
      <c r="B5" s="467" t="s">
        <v>300</v>
      </c>
      <c r="C5" s="334"/>
      <c r="D5" s="332"/>
      <c r="E5" s="332"/>
      <c r="F5" s="332"/>
      <c r="G5" s="332"/>
      <c r="H5" s="333"/>
    </row>
    <row r="6" spans="1:9" s="10" customFormat="1" ht="37.5" thickBot="1" x14ac:dyDescent="0.5">
      <c r="A6" s="281"/>
      <c r="B6" s="467"/>
      <c r="C6" s="335"/>
      <c r="D6" s="332"/>
      <c r="E6" s="332"/>
      <c r="F6" s="332"/>
      <c r="G6" s="332"/>
      <c r="H6" s="333"/>
    </row>
    <row r="7" spans="1:9" s="10" customFormat="1" ht="37.200000000000003" thickBot="1" x14ac:dyDescent="0.55000000000000004">
      <c r="A7" s="281"/>
      <c r="B7" s="467" t="s">
        <v>226</v>
      </c>
      <c r="C7" s="334"/>
      <c r="D7" s="332"/>
      <c r="E7" s="332"/>
      <c r="F7" s="332"/>
      <c r="G7" s="332"/>
      <c r="H7" s="333"/>
    </row>
    <row r="8" spans="1:9" s="10" customFormat="1" ht="37.5" thickBot="1" x14ac:dyDescent="0.5">
      <c r="A8" s="281"/>
      <c r="B8" s="467"/>
      <c r="C8" s="408"/>
      <c r="D8" s="332"/>
      <c r="E8" s="332"/>
      <c r="F8" s="332"/>
      <c r="G8" s="332"/>
      <c r="H8" s="333"/>
    </row>
    <row r="9" spans="1:9" s="10" customFormat="1" ht="37.200000000000003" thickBot="1" x14ac:dyDescent="0.55000000000000004">
      <c r="A9" s="281"/>
      <c r="B9" s="467" t="s">
        <v>319</v>
      </c>
      <c r="C9" s="334"/>
      <c r="D9" s="332"/>
      <c r="E9" s="332"/>
      <c r="F9" s="332"/>
      <c r="G9" s="332"/>
      <c r="H9" s="333"/>
    </row>
    <row r="10" spans="1:9" s="10" customFormat="1" ht="36.75" x14ac:dyDescent="0.45">
      <c r="A10" s="281"/>
      <c r="B10" s="332"/>
      <c r="C10" s="332"/>
      <c r="D10" s="332"/>
      <c r="E10" s="332"/>
      <c r="F10" s="332"/>
      <c r="G10" s="332"/>
      <c r="H10" s="333"/>
    </row>
    <row r="11" spans="1:9" s="10" customFormat="1" ht="69.900000000000006" customHeight="1" x14ac:dyDescent="0.45">
      <c r="A11" s="281"/>
      <c r="B11" s="556" t="s">
        <v>396</v>
      </c>
      <c r="C11" s="556"/>
      <c r="D11" s="556"/>
      <c r="E11" s="556"/>
      <c r="F11" s="556"/>
      <c r="G11" s="556"/>
      <c r="H11" s="333"/>
    </row>
    <row r="12" spans="1:9" s="10" customFormat="1" ht="24" customHeight="1" thickBot="1" x14ac:dyDescent="0.5">
      <c r="A12" s="281"/>
      <c r="B12" s="332"/>
      <c r="C12" s="332"/>
      <c r="D12" s="332"/>
      <c r="E12" s="332"/>
      <c r="F12" s="332"/>
      <c r="G12" s="332"/>
      <c r="H12" s="333"/>
    </row>
    <row r="13" spans="1:9" s="10" customFormat="1" ht="24" customHeight="1" x14ac:dyDescent="0.25">
      <c r="A13" s="281"/>
      <c r="B13" s="549" t="s">
        <v>359</v>
      </c>
      <c r="C13" s="550"/>
      <c r="D13" s="550"/>
      <c r="E13" s="550"/>
      <c r="F13" s="550"/>
      <c r="G13" s="550"/>
      <c r="H13" s="551"/>
    </row>
    <row r="14" spans="1:9" s="10" customFormat="1" ht="159.75" customHeight="1" thickBot="1" x14ac:dyDescent="0.4">
      <c r="A14" s="118"/>
      <c r="B14" s="552"/>
      <c r="C14" s="553"/>
      <c r="D14" s="553"/>
      <c r="E14" s="553"/>
      <c r="F14" s="553"/>
      <c r="G14" s="553"/>
      <c r="H14" s="554"/>
    </row>
    <row r="15" spans="1:9" s="10" customFormat="1" ht="14.4" thickBot="1" x14ac:dyDescent="0.3"/>
    <row r="16" spans="1:9" s="117" customFormat="1" ht="144.75" customHeight="1" thickBot="1" x14ac:dyDescent="0.35">
      <c r="A16" s="119"/>
      <c r="B16" s="497" t="s">
        <v>146</v>
      </c>
      <c r="C16" s="497" t="s">
        <v>227</v>
      </c>
      <c r="D16" s="497" t="s">
        <v>228</v>
      </c>
      <c r="E16" s="497" t="s">
        <v>150</v>
      </c>
      <c r="F16" s="497" t="s">
        <v>147</v>
      </c>
      <c r="G16" s="497" t="s">
        <v>148</v>
      </c>
      <c r="H16" s="498" t="s">
        <v>149</v>
      </c>
      <c r="I16" s="119"/>
    </row>
    <row r="17" spans="1:9" ht="33" customHeight="1" x14ac:dyDescent="0.25">
      <c r="A17" s="10"/>
      <c r="B17" s="158"/>
      <c r="C17" s="315"/>
      <c r="D17" s="315"/>
      <c r="E17" s="161"/>
      <c r="F17" s="161"/>
      <c r="G17" s="161"/>
      <c r="H17" s="162"/>
      <c r="I17" s="386" t="str">
        <f>IF(AND(H17&gt;=2,H17&lt;=5),1,"")</f>
        <v/>
      </c>
    </row>
    <row r="18" spans="1:9" ht="33" customHeight="1" x14ac:dyDescent="0.25">
      <c r="A18" s="10"/>
      <c r="B18" s="159"/>
      <c r="C18" s="316"/>
      <c r="D18" s="316"/>
      <c r="E18" s="163"/>
      <c r="F18" s="163"/>
      <c r="G18" s="163"/>
      <c r="H18" s="148"/>
      <c r="I18" s="386" t="str">
        <f>IF(AND(H18&gt;=2,H18&lt;=5),1,"")</f>
        <v/>
      </c>
    </row>
    <row r="19" spans="1:9" ht="33" customHeight="1" x14ac:dyDescent="0.25">
      <c r="A19" s="10"/>
      <c r="B19" s="159"/>
      <c r="C19" s="316"/>
      <c r="D19" s="316"/>
      <c r="E19" s="163"/>
      <c r="F19" s="163"/>
      <c r="G19" s="163"/>
      <c r="H19" s="148"/>
      <c r="I19" s="386" t="str">
        <f t="shared" ref="I19:I71" si="0">IF(AND(H19&gt;=2,H19&lt;=5),1,"")</f>
        <v/>
      </c>
    </row>
    <row r="20" spans="1:9" ht="33" customHeight="1" x14ac:dyDescent="0.25">
      <c r="A20" s="10"/>
      <c r="B20" s="159"/>
      <c r="C20" s="316"/>
      <c r="D20" s="316"/>
      <c r="E20" s="163"/>
      <c r="F20" s="163"/>
      <c r="G20" s="163"/>
      <c r="H20" s="148"/>
      <c r="I20" s="386" t="str">
        <f t="shared" si="0"/>
        <v/>
      </c>
    </row>
    <row r="21" spans="1:9" ht="33" customHeight="1" x14ac:dyDescent="0.25">
      <c r="A21" s="10"/>
      <c r="B21" s="159"/>
      <c r="C21" s="316"/>
      <c r="D21" s="316"/>
      <c r="E21" s="163"/>
      <c r="F21" s="163"/>
      <c r="G21" s="163"/>
      <c r="H21" s="148"/>
      <c r="I21" s="386" t="str">
        <f t="shared" si="0"/>
        <v/>
      </c>
    </row>
    <row r="22" spans="1:9" ht="33" customHeight="1" x14ac:dyDescent="0.25">
      <c r="A22" s="10"/>
      <c r="B22" s="159"/>
      <c r="C22" s="316"/>
      <c r="D22" s="316"/>
      <c r="E22" s="163"/>
      <c r="F22" s="163"/>
      <c r="G22" s="163"/>
      <c r="H22" s="148"/>
      <c r="I22" s="386" t="str">
        <f t="shared" si="0"/>
        <v/>
      </c>
    </row>
    <row r="23" spans="1:9" ht="33" customHeight="1" x14ac:dyDescent="0.25">
      <c r="A23" s="10"/>
      <c r="B23" s="159"/>
      <c r="C23" s="316"/>
      <c r="D23" s="316"/>
      <c r="E23" s="163"/>
      <c r="F23" s="163"/>
      <c r="G23" s="163"/>
      <c r="H23" s="148"/>
      <c r="I23" s="386" t="str">
        <f t="shared" si="0"/>
        <v/>
      </c>
    </row>
    <row r="24" spans="1:9" ht="33" customHeight="1" x14ac:dyDescent="0.25">
      <c r="A24" s="10"/>
      <c r="B24" s="159"/>
      <c r="C24" s="316"/>
      <c r="D24" s="316"/>
      <c r="E24" s="163"/>
      <c r="F24" s="163"/>
      <c r="G24" s="163"/>
      <c r="H24" s="148"/>
      <c r="I24" s="386" t="str">
        <f t="shared" si="0"/>
        <v/>
      </c>
    </row>
    <row r="25" spans="1:9" ht="33" customHeight="1" x14ac:dyDescent="0.25">
      <c r="A25" s="10"/>
      <c r="B25" s="159"/>
      <c r="C25" s="316"/>
      <c r="D25" s="316"/>
      <c r="E25" s="163"/>
      <c r="F25" s="163"/>
      <c r="G25" s="163"/>
      <c r="H25" s="148"/>
      <c r="I25" s="386" t="str">
        <f t="shared" si="0"/>
        <v/>
      </c>
    </row>
    <row r="26" spans="1:9" ht="33" customHeight="1" x14ac:dyDescent="0.25">
      <c r="A26" s="10"/>
      <c r="B26" s="159"/>
      <c r="C26" s="316"/>
      <c r="D26" s="316"/>
      <c r="E26" s="163"/>
      <c r="F26" s="163"/>
      <c r="G26" s="163"/>
      <c r="H26" s="148"/>
      <c r="I26" s="386" t="str">
        <f t="shared" si="0"/>
        <v/>
      </c>
    </row>
    <row r="27" spans="1:9" ht="33" customHeight="1" x14ac:dyDescent="0.25">
      <c r="A27" s="10"/>
      <c r="B27" s="159"/>
      <c r="C27" s="316"/>
      <c r="D27" s="316"/>
      <c r="E27" s="163"/>
      <c r="F27" s="163"/>
      <c r="G27" s="163"/>
      <c r="H27" s="148"/>
      <c r="I27" s="386" t="str">
        <f t="shared" si="0"/>
        <v/>
      </c>
    </row>
    <row r="28" spans="1:9" ht="33" customHeight="1" x14ac:dyDescent="0.25">
      <c r="A28" s="10"/>
      <c r="B28" s="159"/>
      <c r="C28" s="316"/>
      <c r="D28" s="316"/>
      <c r="E28" s="163"/>
      <c r="F28" s="163"/>
      <c r="G28" s="163"/>
      <c r="H28" s="148"/>
      <c r="I28" s="386" t="str">
        <f t="shared" si="0"/>
        <v/>
      </c>
    </row>
    <row r="29" spans="1:9" ht="33" customHeight="1" x14ac:dyDescent="0.25">
      <c r="A29" s="10"/>
      <c r="B29" s="159"/>
      <c r="C29" s="316"/>
      <c r="D29" s="316"/>
      <c r="E29" s="163"/>
      <c r="F29" s="163"/>
      <c r="G29" s="163"/>
      <c r="H29" s="148"/>
      <c r="I29" s="386" t="str">
        <f t="shared" si="0"/>
        <v/>
      </c>
    </row>
    <row r="30" spans="1:9" ht="33" customHeight="1" x14ac:dyDescent="0.25">
      <c r="A30" s="10"/>
      <c r="B30" s="159"/>
      <c r="C30" s="316"/>
      <c r="D30" s="316"/>
      <c r="E30" s="163"/>
      <c r="F30" s="163"/>
      <c r="G30" s="163"/>
      <c r="H30" s="148"/>
      <c r="I30" s="386" t="str">
        <f t="shared" si="0"/>
        <v/>
      </c>
    </row>
    <row r="31" spans="1:9" ht="33" customHeight="1" x14ac:dyDescent="0.25">
      <c r="A31" s="10"/>
      <c r="B31" s="159"/>
      <c r="C31" s="316"/>
      <c r="D31" s="316"/>
      <c r="E31" s="163"/>
      <c r="F31" s="163"/>
      <c r="G31" s="163"/>
      <c r="H31" s="148"/>
      <c r="I31" s="386" t="str">
        <f t="shared" si="0"/>
        <v/>
      </c>
    </row>
    <row r="32" spans="1:9" ht="33" customHeight="1" x14ac:dyDescent="0.25">
      <c r="A32" s="10"/>
      <c r="B32" s="159"/>
      <c r="C32" s="316"/>
      <c r="D32" s="316"/>
      <c r="E32" s="163"/>
      <c r="F32" s="163"/>
      <c r="G32" s="163"/>
      <c r="H32" s="148"/>
      <c r="I32" s="386" t="str">
        <f t="shared" si="0"/>
        <v/>
      </c>
    </row>
    <row r="33" spans="1:9" ht="33" customHeight="1" x14ac:dyDescent="0.25">
      <c r="A33" s="10"/>
      <c r="B33" s="159"/>
      <c r="C33" s="316"/>
      <c r="D33" s="316"/>
      <c r="E33" s="163"/>
      <c r="F33" s="163"/>
      <c r="G33" s="163"/>
      <c r="H33" s="148"/>
      <c r="I33" s="386" t="str">
        <f t="shared" si="0"/>
        <v/>
      </c>
    </row>
    <row r="34" spans="1:9" ht="33" customHeight="1" x14ac:dyDescent="0.25">
      <c r="A34" s="10"/>
      <c r="B34" s="159"/>
      <c r="C34" s="316"/>
      <c r="D34" s="316"/>
      <c r="E34" s="163"/>
      <c r="F34" s="163"/>
      <c r="G34" s="163"/>
      <c r="H34" s="148"/>
      <c r="I34" s="386" t="str">
        <f t="shared" si="0"/>
        <v/>
      </c>
    </row>
    <row r="35" spans="1:9" ht="33" customHeight="1" x14ac:dyDescent="0.25">
      <c r="A35" s="10"/>
      <c r="B35" s="159"/>
      <c r="C35" s="316"/>
      <c r="D35" s="316"/>
      <c r="E35" s="163"/>
      <c r="F35" s="163"/>
      <c r="G35" s="163"/>
      <c r="H35" s="148"/>
      <c r="I35" s="386" t="str">
        <f t="shared" si="0"/>
        <v/>
      </c>
    </row>
    <row r="36" spans="1:9" ht="33" customHeight="1" x14ac:dyDescent="0.25">
      <c r="A36" s="10"/>
      <c r="B36" s="159"/>
      <c r="C36" s="316"/>
      <c r="D36" s="316"/>
      <c r="E36" s="163"/>
      <c r="F36" s="163"/>
      <c r="G36" s="163"/>
      <c r="H36" s="148"/>
      <c r="I36" s="386" t="str">
        <f t="shared" si="0"/>
        <v/>
      </c>
    </row>
    <row r="37" spans="1:9" ht="33" customHeight="1" x14ac:dyDescent="0.25">
      <c r="A37" s="10"/>
      <c r="B37" s="159"/>
      <c r="C37" s="316"/>
      <c r="D37" s="316"/>
      <c r="E37" s="163"/>
      <c r="F37" s="163"/>
      <c r="G37" s="163"/>
      <c r="H37" s="148"/>
      <c r="I37" s="386" t="str">
        <f t="shared" si="0"/>
        <v/>
      </c>
    </row>
    <row r="38" spans="1:9" ht="33" customHeight="1" x14ac:dyDescent="0.25">
      <c r="A38" s="10"/>
      <c r="B38" s="159"/>
      <c r="C38" s="316"/>
      <c r="D38" s="316"/>
      <c r="E38" s="163"/>
      <c r="F38" s="163"/>
      <c r="G38" s="163"/>
      <c r="H38" s="148"/>
      <c r="I38" s="386" t="str">
        <f t="shared" si="0"/>
        <v/>
      </c>
    </row>
    <row r="39" spans="1:9" ht="33" customHeight="1" x14ac:dyDescent="0.25">
      <c r="A39" s="10"/>
      <c r="B39" s="159"/>
      <c r="C39" s="316"/>
      <c r="D39" s="316"/>
      <c r="E39" s="163"/>
      <c r="F39" s="163"/>
      <c r="G39" s="163"/>
      <c r="H39" s="148"/>
      <c r="I39" s="386" t="str">
        <f t="shared" si="0"/>
        <v/>
      </c>
    </row>
    <row r="40" spans="1:9" ht="33" customHeight="1" x14ac:dyDescent="0.25">
      <c r="A40" s="10"/>
      <c r="B40" s="159"/>
      <c r="C40" s="316"/>
      <c r="D40" s="316"/>
      <c r="E40" s="163"/>
      <c r="F40" s="163"/>
      <c r="G40" s="163"/>
      <c r="H40" s="148"/>
      <c r="I40" s="386" t="str">
        <f t="shared" si="0"/>
        <v/>
      </c>
    </row>
    <row r="41" spans="1:9" ht="33" customHeight="1" x14ac:dyDescent="0.25">
      <c r="A41" s="10"/>
      <c r="B41" s="159"/>
      <c r="C41" s="316"/>
      <c r="D41" s="316"/>
      <c r="E41" s="163"/>
      <c r="F41" s="163"/>
      <c r="G41" s="163"/>
      <c r="H41" s="148"/>
      <c r="I41" s="386" t="str">
        <f t="shared" si="0"/>
        <v/>
      </c>
    </row>
    <row r="42" spans="1:9" ht="33" customHeight="1" x14ac:dyDescent="0.25">
      <c r="A42" s="10"/>
      <c r="B42" s="159"/>
      <c r="C42" s="316"/>
      <c r="D42" s="316"/>
      <c r="E42" s="163"/>
      <c r="F42" s="163"/>
      <c r="G42" s="163"/>
      <c r="H42" s="148"/>
      <c r="I42" s="386" t="str">
        <f t="shared" si="0"/>
        <v/>
      </c>
    </row>
    <row r="43" spans="1:9" ht="33" customHeight="1" x14ac:dyDescent="0.25">
      <c r="A43" s="10"/>
      <c r="B43" s="159"/>
      <c r="C43" s="316"/>
      <c r="D43" s="316"/>
      <c r="E43" s="163"/>
      <c r="F43" s="163"/>
      <c r="G43" s="163"/>
      <c r="H43" s="148"/>
      <c r="I43" s="386" t="str">
        <f t="shared" si="0"/>
        <v/>
      </c>
    </row>
    <row r="44" spans="1:9" ht="33" customHeight="1" x14ac:dyDescent="0.25">
      <c r="A44" s="10"/>
      <c r="B44" s="159"/>
      <c r="C44" s="316"/>
      <c r="D44" s="316"/>
      <c r="E44" s="163"/>
      <c r="F44" s="163"/>
      <c r="G44" s="163"/>
      <c r="H44" s="148"/>
      <c r="I44" s="386" t="str">
        <f t="shared" si="0"/>
        <v/>
      </c>
    </row>
    <row r="45" spans="1:9" ht="33" customHeight="1" x14ac:dyDescent="0.25">
      <c r="A45" s="10"/>
      <c r="B45" s="159"/>
      <c r="C45" s="316"/>
      <c r="D45" s="316"/>
      <c r="E45" s="163"/>
      <c r="F45" s="163"/>
      <c r="G45" s="163"/>
      <c r="H45" s="148"/>
      <c r="I45" s="386" t="str">
        <f t="shared" si="0"/>
        <v/>
      </c>
    </row>
    <row r="46" spans="1:9" ht="33" customHeight="1" x14ac:dyDescent="0.25">
      <c r="A46" s="10"/>
      <c r="B46" s="159"/>
      <c r="C46" s="316"/>
      <c r="D46" s="316"/>
      <c r="E46" s="163"/>
      <c r="F46" s="163"/>
      <c r="G46" s="163"/>
      <c r="H46" s="148"/>
      <c r="I46" s="386" t="str">
        <f t="shared" si="0"/>
        <v/>
      </c>
    </row>
    <row r="47" spans="1:9" ht="33" customHeight="1" x14ac:dyDescent="0.25">
      <c r="A47" s="10"/>
      <c r="B47" s="159"/>
      <c r="C47" s="316"/>
      <c r="D47" s="316"/>
      <c r="E47" s="163"/>
      <c r="F47" s="163"/>
      <c r="G47" s="163"/>
      <c r="H47" s="148"/>
      <c r="I47" s="386" t="str">
        <f t="shared" si="0"/>
        <v/>
      </c>
    </row>
    <row r="48" spans="1:9" ht="33" customHeight="1" x14ac:dyDescent="0.25">
      <c r="A48" s="10"/>
      <c r="B48" s="159"/>
      <c r="C48" s="316"/>
      <c r="D48" s="316"/>
      <c r="E48" s="163"/>
      <c r="F48" s="163"/>
      <c r="G48" s="163"/>
      <c r="H48" s="148"/>
      <c r="I48" s="386" t="str">
        <f t="shared" si="0"/>
        <v/>
      </c>
    </row>
    <row r="49" spans="1:9" ht="33" customHeight="1" x14ac:dyDescent="0.25">
      <c r="A49" s="10"/>
      <c r="B49" s="159"/>
      <c r="C49" s="316"/>
      <c r="D49" s="316"/>
      <c r="E49" s="163"/>
      <c r="F49" s="163"/>
      <c r="G49" s="163"/>
      <c r="H49" s="148"/>
      <c r="I49" s="386" t="str">
        <f t="shared" si="0"/>
        <v/>
      </c>
    </row>
    <row r="50" spans="1:9" ht="33" customHeight="1" x14ac:dyDescent="0.25">
      <c r="A50" s="10"/>
      <c r="B50" s="159"/>
      <c r="C50" s="316"/>
      <c r="D50" s="316"/>
      <c r="E50" s="163"/>
      <c r="F50" s="163"/>
      <c r="G50" s="163"/>
      <c r="H50" s="148"/>
      <c r="I50" s="386" t="str">
        <f t="shared" si="0"/>
        <v/>
      </c>
    </row>
    <row r="51" spans="1:9" ht="33" customHeight="1" x14ac:dyDescent="0.25">
      <c r="A51" s="10"/>
      <c r="B51" s="159"/>
      <c r="C51" s="316"/>
      <c r="D51" s="316"/>
      <c r="E51" s="163"/>
      <c r="F51" s="163"/>
      <c r="G51" s="163"/>
      <c r="H51" s="148"/>
      <c r="I51" s="386" t="str">
        <f t="shared" si="0"/>
        <v/>
      </c>
    </row>
    <row r="52" spans="1:9" ht="33" customHeight="1" x14ac:dyDescent="0.25">
      <c r="A52" s="10"/>
      <c r="B52" s="159"/>
      <c r="C52" s="316"/>
      <c r="D52" s="316"/>
      <c r="E52" s="163"/>
      <c r="F52" s="163"/>
      <c r="G52" s="163"/>
      <c r="H52" s="148"/>
      <c r="I52" s="386" t="str">
        <f t="shared" si="0"/>
        <v/>
      </c>
    </row>
    <row r="53" spans="1:9" ht="33" customHeight="1" x14ac:dyDescent="0.25">
      <c r="A53" s="10"/>
      <c r="B53" s="159"/>
      <c r="C53" s="316"/>
      <c r="D53" s="316"/>
      <c r="E53" s="163"/>
      <c r="F53" s="163"/>
      <c r="G53" s="163"/>
      <c r="H53" s="148"/>
      <c r="I53" s="386" t="str">
        <f t="shared" si="0"/>
        <v/>
      </c>
    </row>
    <row r="54" spans="1:9" ht="33" customHeight="1" x14ac:dyDescent="0.25">
      <c r="A54" s="10"/>
      <c r="B54" s="159"/>
      <c r="C54" s="316"/>
      <c r="D54" s="316"/>
      <c r="E54" s="163"/>
      <c r="F54" s="163"/>
      <c r="G54" s="163"/>
      <c r="H54" s="148"/>
      <c r="I54" s="386" t="str">
        <f t="shared" si="0"/>
        <v/>
      </c>
    </row>
    <row r="55" spans="1:9" ht="33" customHeight="1" x14ac:dyDescent="0.25">
      <c r="A55" s="10"/>
      <c r="B55" s="159"/>
      <c r="C55" s="316"/>
      <c r="D55" s="316"/>
      <c r="E55" s="163"/>
      <c r="F55" s="163"/>
      <c r="G55" s="163"/>
      <c r="H55" s="148"/>
      <c r="I55" s="386" t="str">
        <f t="shared" si="0"/>
        <v/>
      </c>
    </row>
    <row r="56" spans="1:9" ht="33" customHeight="1" x14ac:dyDescent="0.25">
      <c r="A56" s="10"/>
      <c r="B56" s="159"/>
      <c r="C56" s="316"/>
      <c r="D56" s="316"/>
      <c r="E56" s="163"/>
      <c r="F56" s="163"/>
      <c r="G56" s="163"/>
      <c r="H56" s="148"/>
      <c r="I56" s="386" t="str">
        <f t="shared" si="0"/>
        <v/>
      </c>
    </row>
    <row r="57" spans="1:9" ht="33" customHeight="1" x14ac:dyDescent="0.25">
      <c r="A57" s="10"/>
      <c r="B57" s="159"/>
      <c r="C57" s="316"/>
      <c r="D57" s="316"/>
      <c r="E57" s="163"/>
      <c r="F57" s="163"/>
      <c r="G57" s="163"/>
      <c r="H57" s="148"/>
      <c r="I57" s="386" t="str">
        <f t="shared" si="0"/>
        <v/>
      </c>
    </row>
    <row r="58" spans="1:9" ht="33" customHeight="1" x14ac:dyDescent="0.25">
      <c r="A58" s="10"/>
      <c r="B58" s="159"/>
      <c r="C58" s="316"/>
      <c r="D58" s="316"/>
      <c r="E58" s="163"/>
      <c r="F58" s="163"/>
      <c r="G58" s="163"/>
      <c r="H58" s="148"/>
      <c r="I58" s="386" t="str">
        <f t="shared" si="0"/>
        <v/>
      </c>
    </row>
    <row r="59" spans="1:9" ht="33" customHeight="1" x14ac:dyDescent="0.25">
      <c r="A59" s="10"/>
      <c r="B59" s="159"/>
      <c r="C59" s="316"/>
      <c r="D59" s="316"/>
      <c r="E59" s="163"/>
      <c r="F59" s="163"/>
      <c r="G59" s="163"/>
      <c r="H59" s="148"/>
      <c r="I59" s="386" t="str">
        <f t="shared" si="0"/>
        <v/>
      </c>
    </row>
    <row r="60" spans="1:9" ht="33" customHeight="1" x14ac:dyDescent="0.25">
      <c r="A60" s="10"/>
      <c r="B60" s="159"/>
      <c r="C60" s="316"/>
      <c r="D60" s="316"/>
      <c r="E60" s="163"/>
      <c r="F60" s="163"/>
      <c r="G60" s="163"/>
      <c r="H60" s="148"/>
      <c r="I60" s="386" t="str">
        <f t="shared" si="0"/>
        <v/>
      </c>
    </row>
    <row r="61" spans="1:9" ht="33" customHeight="1" x14ac:dyDescent="0.25">
      <c r="A61" s="10"/>
      <c r="B61" s="159"/>
      <c r="C61" s="316"/>
      <c r="D61" s="316"/>
      <c r="E61" s="163"/>
      <c r="F61" s="163"/>
      <c r="G61" s="163"/>
      <c r="H61" s="148"/>
      <c r="I61" s="386" t="str">
        <f t="shared" si="0"/>
        <v/>
      </c>
    </row>
    <row r="62" spans="1:9" ht="33" customHeight="1" x14ac:dyDescent="0.25">
      <c r="A62" s="10"/>
      <c r="B62" s="159"/>
      <c r="C62" s="316"/>
      <c r="D62" s="316"/>
      <c r="E62" s="163"/>
      <c r="F62" s="163"/>
      <c r="G62" s="163"/>
      <c r="H62" s="148"/>
      <c r="I62" s="386" t="str">
        <f t="shared" si="0"/>
        <v/>
      </c>
    </row>
    <row r="63" spans="1:9" ht="33" customHeight="1" x14ac:dyDescent="0.25">
      <c r="A63" s="10"/>
      <c r="B63" s="159"/>
      <c r="C63" s="316"/>
      <c r="D63" s="316"/>
      <c r="E63" s="163"/>
      <c r="F63" s="163"/>
      <c r="G63" s="163"/>
      <c r="H63" s="148"/>
      <c r="I63" s="386" t="str">
        <f t="shared" si="0"/>
        <v/>
      </c>
    </row>
    <row r="64" spans="1:9" ht="33" customHeight="1" x14ac:dyDescent="0.25">
      <c r="A64" s="10"/>
      <c r="B64" s="159"/>
      <c r="C64" s="316"/>
      <c r="D64" s="316"/>
      <c r="E64" s="163"/>
      <c r="F64" s="163"/>
      <c r="G64" s="163"/>
      <c r="H64" s="148"/>
      <c r="I64" s="386" t="str">
        <f t="shared" si="0"/>
        <v/>
      </c>
    </row>
    <row r="65" spans="1:9" ht="33" customHeight="1" x14ac:dyDescent="0.25">
      <c r="A65" s="10"/>
      <c r="B65" s="159"/>
      <c r="C65" s="316"/>
      <c r="D65" s="316"/>
      <c r="E65" s="163"/>
      <c r="F65" s="163"/>
      <c r="G65" s="163"/>
      <c r="H65" s="148"/>
      <c r="I65" s="386" t="str">
        <f t="shared" si="0"/>
        <v/>
      </c>
    </row>
    <row r="66" spans="1:9" ht="33" customHeight="1" x14ac:dyDescent="0.25">
      <c r="A66" s="10"/>
      <c r="B66" s="159"/>
      <c r="C66" s="316"/>
      <c r="D66" s="316"/>
      <c r="E66" s="163"/>
      <c r="F66" s="163"/>
      <c r="G66" s="163"/>
      <c r="H66" s="148"/>
      <c r="I66" s="386" t="str">
        <f t="shared" si="0"/>
        <v/>
      </c>
    </row>
    <row r="67" spans="1:9" ht="33" customHeight="1" x14ac:dyDescent="0.25">
      <c r="A67" s="10"/>
      <c r="B67" s="159"/>
      <c r="C67" s="316"/>
      <c r="D67" s="316"/>
      <c r="E67" s="163"/>
      <c r="F67" s="163"/>
      <c r="G67" s="163"/>
      <c r="H67" s="148"/>
      <c r="I67" s="386" t="str">
        <f t="shared" si="0"/>
        <v/>
      </c>
    </row>
    <row r="68" spans="1:9" ht="33" customHeight="1" x14ac:dyDescent="0.25">
      <c r="A68" s="10"/>
      <c r="B68" s="159"/>
      <c r="C68" s="316"/>
      <c r="D68" s="316"/>
      <c r="E68" s="163"/>
      <c r="F68" s="163"/>
      <c r="G68" s="163"/>
      <c r="H68" s="148"/>
      <c r="I68" s="386" t="str">
        <f t="shared" si="0"/>
        <v/>
      </c>
    </row>
    <row r="69" spans="1:9" ht="33" customHeight="1" x14ac:dyDescent="0.25">
      <c r="A69" s="10"/>
      <c r="B69" s="159"/>
      <c r="C69" s="316"/>
      <c r="D69" s="316"/>
      <c r="E69" s="163"/>
      <c r="F69" s="163"/>
      <c r="G69" s="163"/>
      <c r="H69" s="148"/>
      <c r="I69" s="386" t="str">
        <f t="shared" si="0"/>
        <v/>
      </c>
    </row>
    <row r="70" spans="1:9" ht="33" customHeight="1" x14ac:dyDescent="0.25">
      <c r="A70" s="10"/>
      <c r="B70" s="159"/>
      <c r="C70" s="316"/>
      <c r="D70" s="316"/>
      <c r="E70" s="163"/>
      <c r="F70" s="163"/>
      <c r="G70" s="163"/>
      <c r="H70" s="148"/>
      <c r="I70" s="386" t="str">
        <f t="shared" si="0"/>
        <v/>
      </c>
    </row>
    <row r="71" spans="1:9" ht="33" customHeight="1" thickBot="1" x14ac:dyDescent="0.3">
      <c r="A71" s="10"/>
      <c r="B71" s="160"/>
      <c r="C71" s="317"/>
      <c r="D71" s="317"/>
      <c r="E71" s="164"/>
      <c r="F71" s="164"/>
      <c r="G71" s="164"/>
      <c r="H71" s="150"/>
      <c r="I71" s="386" t="str">
        <f t="shared" si="0"/>
        <v/>
      </c>
    </row>
    <row r="72" spans="1:9" x14ac:dyDescent="0.25">
      <c r="A72" s="10"/>
      <c r="B72" s="10"/>
      <c r="C72" s="10"/>
      <c r="D72" s="10"/>
      <c r="E72" s="10"/>
      <c r="F72" s="10"/>
      <c r="G72" s="10"/>
      <c r="I72" s="10"/>
    </row>
  </sheetData>
  <mergeCells count="4">
    <mergeCell ref="B13:H14"/>
    <mergeCell ref="A1:H1"/>
    <mergeCell ref="B3:G3"/>
    <mergeCell ref="B11:G11"/>
  </mergeCells>
  <dataValidations count="2">
    <dataValidation type="list" allowBlank="1" showInputMessage="1" showErrorMessage="1" sqref="E17:E71">
      <formula1>"1,2,3,4,5,6"</formula1>
    </dataValidation>
    <dataValidation type="list" allowBlank="1" showInputMessage="1" showErrorMessage="1" sqref="F17:G71">
      <formula1>"Oui, Non"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25" orientation="portrait" r:id="rId1"/>
  <headerFooter>
    <oddHeader>&amp;L&amp;"Century Gothic,Normal"&amp;18CNSA - DGCS&amp;C&amp;"Century Gothic,Normal"&amp;18
Outil d'analyse  d'un dispositif en fonctionnement&amp;R&amp;"Century Gothic,Normal"&amp;18Descritpion de la file ative</oddHeader>
    <oddFooter>&amp;L&amp;"Century Gothic,Normal"&amp;18CNSA - DGCS - Outil d'analyse  d'un dispositif renforcé de soutien à domicile&amp;C&amp;"Century Gothic,Normal"&amp;18&amp;P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P221"/>
  <sheetViews>
    <sheetView showGridLines="0" tabSelected="1" view="pageBreakPreview" zoomScale="40" zoomScaleNormal="40" zoomScaleSheetLayoutView="40" workbookViewId="0">
      <pane ySplit="4" topLeftCell="A5" activePane="bottomLeft" state="frozen"/>
      <selection activeCell="F14" sqref="F15"/>
      <selection pane="bottomLeft" activeCell="F14" sqref="F15"/>
    </sheetView>
  </sheetViews>
  <sheetFormatPr baseColWidth="10" defaultColWidth="11.44140625" defaultRowHeight="21" customHeight="1" x14ac:dyDescent="0.25"/>
  <cols>
    <col min="1" max="1" width="12.6640625" style="27" customWidth="1"/>
    <col min="2" max="2" width="16" style="128" customWidth="1"/>
    <col min="3" max="3" width="3.6640625" style="27" customWidth="1"/>
    <col min="4" max="4" width="10" style="24" customWidth="1"/>
    <col min="5" max="5" width="235" style="97" customWidth="1"/>
    <col min="6" max="6" width="5.44140625" style="26" customWidth="1"/>
    <col min="7" max="7" width="22.88671875" style="17" customWidth="1"/>
    <col min="8" max="8" width="29.44140625" style="17" customWidth="1"/>
    <col min="9" max="9" width="12" style="21" hidden="1" customWidth="1"/>
    <col min="10" max="10" width="20.5546875" style="17" customWidth="1"/>
    <col min="11" max="11" width="18" style="97" hidden="1" customWidth="1"/>
    <col min="12" max="12" width="18.88671875" style="17" customWidth="1"/>
    <col min="13" max="13" width="7.88671875" style="19" customWidth="1"/>
    <col min="14" max="16384" width="11.44140625" style="17"/>
  </cols>
  <sheetData>
    <row r="1" spans="1:13" s="167" customFormat="1" ht="60" customHeight="1" x14ac:dyDescent="0.65">
      <c r="A1" s="562" t="s">
        <v>352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  <c r="M1" s="166"/>
    </row>
    <row r="2" spans="1:13" s="167" customFormat="1" ht="26.25" customHeight="1" x14ac:dyDescent="0.5">
      <c r="A2"/>
      <c r="B2"/>
      <c r="C2"/>
      <c r="D2"/>
      <c r="E2"/>
      <c r="F2"/>
      <c r="G2"/>
      <c r="H2"/>
      <c r="I2"/>
      <c r="J2"/>
      <c r="K2"/>
      <c r="L2"/>
      <c r="M2" s="166"/>
    </row>
    <row r="3" spans="1:13" ht="29.4" x14ac:dyDescent="0.25">
      <c r="A3" s="557" t="s">
        <v>375</v>
      </c>
      <c r="B3" s="557"/>
      <c r="C3" s="557"/>
      <c r="D3" s="557"/>
      <c r="E3" s="557"/>
      <c r="F3" s="557"/>
      <c r="G3" s="557"/>
      <c r="H3" s="557"/>
      <c r="I3" s="557"/>
      <c r="J3" s="557"/>
      <c r="K3" s="557"/>
      <c r="L3" s="557"/>
    </row>
    <row r="4" spans="1:13" s="21" customFormat="1" ht="26.25" customHeight="1" x14ac:dyDescent="0.3">
      <c r="A4" s="28"/>
      <c r="B4" s="121"/>
      <c r="C4" s="28"/>
      <c r="D4" s="11"/>
      <c r="E4" s="12"/>
      <c r="F4" s="12"/>
      <c r="G4" s="10"/>
      <c r="H4" s="10"/>
      <c r="I4" s="39"/>
      <c r="J4" s="10"/>
      <c r="K4" s="398"/>
      <c r="L4" s="10"/>
    </row>
    <row r="5" spans="1:13" customFormat="1" ht="249.75" customHeight="1" x14ac:dyDescent="0.3">
      <c r="A5" s="48"/>
      <c r="B5" s="48"/>
      <c r="C5" s="48"/>
      <c r="D5" s="48"/>
      <c r="E5" s="563" t="s">
        <v>92</v>
      </c>
      <c r="F5" s="564"/>
      <c r="G5" s="168" t="s">
        <v>84</v>
      </c>
      <c r="H5" s="169" t="s">
        <v>79</v>
      </c>
      <c r="I5" s="169"/>
      <c r="J5" s="170" t="s">
        <v>85</v>
      </c>
      <c r="K5" s="394"/>
      <c r="L5" s="171" t="s">
        <v>83</v>
      </c>
    </row>
    <row r="6" spans="1:13" ht="16.5" x14ac:dyDescent="0.3">
      <c r="A6"/>
      <c r="B6" s="122"/>
      <c r="C6"/>
      <c r="D6"/>
      <c r="E6" s="40"/>
      <c r="F6"/>
      <c r="G6"/>
      <c r="H6"/>
      <c r="I6" s="393"/>
      <c r="J6"/>
      <c r="K6" s="399"/>
      <c r="L6"/>
    </row>
    <row r="7" spans="1:13" s="39" customFormat="1" ht="34.200000000000003" x14ac:dyDescent="0.3">
      <c r="A7" s="49"/>
      <c r="B7" s="212" t="s">
        <v>397</v>
      </c>
      <c r="C7" s="179"/>
      <c r="D7" s="179"/>
      <c r="E7" s="320" t="s">
        <v>205</v>
      </c>
      <c r="F7" s="84"/>
      <c r="G7" s="201"/>
      <c r="H7" s="202"/>
      <c r="I7" s="392"/>
      <c r="J7" s="202"/>
      <c r="K7" s="395"/>
      <c r="L7" s="202"/>
    </row>
    <row r="8" spans="1:13" s="21" customFormat="1" ht="18" thickBot="1" x14ac:dyDescent="0.35">
      <c r="A8" s="48"/>
      <c r="B8" s="48"/>
      <c r="C8" s="48"/>
      <c r="D8" s="48"/>
      <c r="E8" s="51"/>
      <c r="F8" s="51"/>
      <c r="G8" s="172"/>
      <c r="H8" s="172"/>
      <c r="I8" s="172"/>
      <c r="J8" s="172"/>
      <c r="K8" s="396"/>
      <c r="L8" s="204"/>
      <c r="M8" s="20"/>
    </row>
    <row r="9" spans="1:13" s="21" customFormat="1" ht="30" thickBot="1" x14ac:dyDescent="0.35">
      <c r="A9" s="48"/>
      <c r="B9" s="48"/>
      <c r="C9" s="499"/>
      <c r="D9" s="52"/>
      <c r="E9" s="500" t="s">
        <v>81</v>
      </c>
      <c r="F9"/>
      <c r="G9" s="181"/>
      <c r="H9" s="172"/>
      <c r="I9" s="172"/>
      <c r="J9" s="172"/>
      <c r="K9" s="396"/>
      <c r="L9" s="173"/>
      <c r="M9" s="20"/>
    </row>
    <row r="10" spans="1:13" s="22" customFormat="1" x14ac:dyDescent="0.3">
      <c r="A10" s="48"/>
      <c r="B10" s="48"/>
      <c r="C10" s="48"/>
      <c r="D10" s="48"/>
      <c r="E10" s="38"/>
      <c r="F10" s="54"/>
      <c r="G10" s="199"/>
      <c r="H10" s="172"/>
      <c r="I10" s="172"/>
      <c r="J10" s="172"/>
      <c r="K10" s="396"/>
      <c r="L10" s="173"/>
    </row>
    <row r="11" spans="1:13" s="22" customFormat="1" ht="60" customHeight="1" x14ac:dyDescent="0.3">
      <c r="A11" s="55"/>
      <c r="B11" s="123"/>
      <c r="C11" s="55"/>
      <c r="D11" s="565" t="s">
        <v>95</v>
      </c>
      <c r="E11" s="567" t="s">
        <v>320</v>
      </c>
      <c r="F11" s="568"/>
      <c r="G11" s="329"/>
      <c r="H11" s="389"/>
      <c r="I11" s="393">
        <f>IF(OR(H11=Liste!A3,'3.Services'!H11=Liste!A4,'3.Services'!H11=Liste!A7,'3.Services'!H11=""),0,1)</f>
        <v>0</v>
      </c>
      <c r="J11" s="329"/>
      <c r="K11" s="399" t="str">
        <f>IF(J11="OUI",1,"")</f>
        <v/>
      </c>
      <c r="L11" s="329"/>
    </row>
    <row r="12" spans="1:13" s="22" customFormat="1" ht="60" customHeight="1" x14ac:dyDescent="0.3">
      <c r="A12" s="55"/>
      <c r="B12" s="123"/>
      <c r="C12" s="55"/>
      <c r="D12" s="566"/>
      <c r="E12" s="569" t="s">
        <v>321</v>
      </c>
      <c r="F12" s="570"/>
      <c r="G12" s="329"/>
      <c r="H12" s="389"/>
      <c r="I12" s="393">
        <f>IF(OR(H12=Liste!A4,'3.Services'!H12=Liste!A5,'3.Services'!H12=Liste!A8,'3.Services'!H12=""),0,1)</f>
        <v>0</v>
      </c>
      <c r="J12" s="329"/>
      <c r="K12" s="399" t="str">
        <f t="shared" ref="K12:K26" si="0">IF(J12="OUI",1,"")</f>
        <v/>
      </c>
      <c r="L12" s="329"/>
    </row>
    <row r="13" spans="1:13" s="22" customFormat="1" ht="60" customHeight="1" x14ac:dyDescent="0.3">
      <c r="A13" s="55"/>
      <c r="B13" s="123"/>
      <c r="C13" s="55"/>
      <c r="D13" s="566"/>
      <c r="E13" s="567" t="s">
        <v>177</v>
      </c>
      <c r="F13" s="568"/>
      <c r="G13" s="329"/>
      <c r="H13" s="389"/>
      <c r="I13" s="393">
        <f>IF(OR(H13=Liste!A5,'3.Services'!H13=Liste!A6,'3.Services'!H13=Liste!A9,'3.Services'!H13=""),0,1)</f>
        <v>0</v>
      </c>
      <c r="J13" s="329"/>
      <c r="K13" s="399" t="str">
        <f t="shared" si="0"/>
        <v/>
      </c>
      <c r="L13" s="329"/>
    </row>
    <row r="14" spans="1:13" s="22" customFormat="1" ht="60" customHeight="1" x14ac:dyDescent="0.3">
      <c r="A14" s="55"/>
      <c r="B14" s="123"/>
      <c r="C14" s="55"/>
      <c r="D14" s="566"/>
      <c r="E14" s="569" t="s">
        <v>270</v>
      </c>
      <c r="F14" s="570"/>
      <c r="G14" s="329"/>
      <c r="H14" s="389"/>
      <c r="I14" s="393">
        <f>IF(OR(H14=Liste!A6,'3.Services'!H14=Liste!A7,'3.Services'!H14=Liste!A10,'3.Services'!H14=""),0,1)</f>
        <v>0</v>
      </c>
      <c r="J14" s="329"/>
      <c r="K14" s="399" t="str">
        <f t="shared" si="0"/>
        <v/>
      </c>
      <c r="L14" s="329"/>
    </row>
    <row r="15" spans="1:13" s="22" customFormat="1" ht="60" customHeight="1" x14ac:dyDescent="0.3">
      <c r="A15" s="55"/>
      <c r="B15" s="123"/>
      <c r="C15" s="55"/>
      <c r="D15" s="566"/>
      <c r="E15" s="571" t="s">
        <v>2</v>
      </c>
      <c r="F15" s="572"/>
      <c r="G15" s="329"/>
      <c r="H15" s="389"/>
      <c r="I15" s="393">
        <f>IF(OR(H15=Liste!A7,'3.Services'!H15=Liste!A8,'3.Services'!H15=Liste!A11,'3.Services'!H15=""),0,1)</f>
        <v>0</v>
      </c>
      <c r="J15" s="329"/>
      <c r="K15" s="399" t="str">
        <f t="shared" si="0"/>
        <v/>
      </c>
      <c r="L15" s="329"/>
    </row>
    <row r="16" spans="1:13" s="22" customFormat="1" ht="60" customHeight="1" x14ac:dyDescent="0.3">
      <c r="A16" s="55"/>
      <c r="B16" s="123"/>
      <c r="C16" s="55"/>
      <c r="D16" s="565" t="s">
        <v>96</v>
      </c>
      <c r="E16" s="567" t="s">
        <v>3</v>
      </c>
      <c r="F16" s="568"/>
      <c r="G16" s="329"/>
      <c r="H16" s="389"/>
      <c r="I16" s="393">
        <f>IF(OR(H16=Liste!A8,'3.Services'!H16=Liste!A9,'3.Services'!H16=Liste!A12,'3.Services'!H16=""),0,1)</f>
        <v>0</v>
      </c>
      <c r="J16" s="329"/>
      <c r="K16" s="399" t="str">
        <f t="shared" si="0"/>
        <v/>
      </c>
      <c r="L16" s="329"/>
    </row>
    <row r="17" spans="1:14" s="22" customFormat="1" ht="60" customHeight="1" x14ac:dyDescent="0.3">
      <c r="A17" s="55"/>
      <c r="B17" s="123"/>
      <c r="C17" s="55"/>
      <c r="D17" s="565"/>
      <c r="E17" s="573" t="s">
        <v>4</v>
      </c>
      <c r="F17" s="574"/>
      <c r="G17" s="329"/>
      <c r="H17" s="389"/>
      <c r="I17" s="393">
        <f>IF(OR(H17=Liste!A9,'3.Services'!H17=Liste!A10,'3.Services'!H17=Liste!A13,'3.Services'!H17=""),0,1)</f>
        <v>0</v>
      </c>
      <c r="J17" s="329"/>
      <c r="K17" s="399" t="str">
        <f t="shared" si="0"/>
        <v/>
      </c>
      <c r="L17" s="329"/>
    </row>
    <row r="18" spans="1:14" s="22" customFormat="1" ht="60" customHeight="1" x14ac:dyDescent="0.3">
      <c r="A18" s="55"/>
      <c r="B18" s="123"/>
      <c r="C18" s="55"/>
      <c r="D18" s="565"/>
      <c r="E18" s="573" t="s">
        <v>5</v>
      </c>
      <c r="F18" s="574"/>
      <c r="G18" s="329"/>
      <c r="H18" s="389"/>
      <c r="I18" s="393">
        <f>IF(OR(H18=Liste!A10,'3.Services'!H18=Liste!A11,'3.Services'!H18=Liste!A14,'3.Services'!H18=""),0,1)</f>
        <v>0</v>
      </c>
      <c r="J18" s="329"/>
      <c r="K18" s="399" t="str">
        <f t="shared" si="0"/>
        <v/>
      </c>
      <c r="L18" s="329"/>
    </row>
    <row r="19" spans="1:14" s="22" customFormat="1" ht="60" customHeight="1" x14ac:dyDescent="0.3">
      <c r="A19" s="55"/>
      <c r="B19" s="123"/>
      <c r="C19" s="55"/>
      <c r="D19" s="565"/>
      <c r="E19" s="575" t="s">
        <v>64</v>
      </c>
      <c r="F19" s="576"/>
      <c r="G19" s="329"/>
      <c r="H19" s="389"/>
      <c r="I19" s="393">
        <f>IF(OR(H19=Liste!A11,'3.Services'!H19=Liste!A12,'3.Services'!H19=Liste!A15,'3.Services'!H19=""),0,1)</f>
        <v>0</v>
      </c>
      <c r="J19" s="329"/>
      <c r="K19" s="399" t="str">
        <f t="shared" si="0"/>
        <v/>
      </c>
      <c r="L19" s="329"/>
    </row>
    <row r="20" spans="1:14" s="22" customFormat="1" ht="60" customHeight="1" x14ac:dyDescent="0.3">
      <c r="A20" s="55"/>
      <c r="B20" s="123"/>
      <c r="C20" s="55"/>
      <c r="D20" s="565"/>
      <c r="E20" s="575" t="s">
        <v>6</v>
      </c>
      <c r="F20" s="576"/>
      <c r="G20" s="329"/>
      <c r="H20" s="389"/>
      <c r="I20" s="393">
        <f>IF(OR(H20=Liste!A12,'3.Services'!H20=Liste!A13,'3.Services'!H20=Liste!A16,'3.Services'!H20=""),0,1)</f>
        <v>0</v>
      </c>
      <c r="J20" s="329"/>
      <c r="K20" s="399" t="str">
        <f t="shared" si="0"/>
        <v/>
      </c>
      <c r="L20" s="329"/>
    </row>
    <row r="21" spans="1:14" s="22" customFormat="1" ht="60" customHeight="1" x14ac:dyDescent="0.3">
      <c r="A21" s="55"/>
      <c r="B21" s="123"/>
      <c r="C21" s="55"/>
      <c r="D21" s="565"/>
      <c r="E21" s="575" t="s">
        <v>7</v>
      </c>
      <c r="F21" s="576"/>
      <c r="G21" s="329"/>
      <c r="H21" s="389"/>
      <c r="I21" s="393">
        <f>IF(OR(H21=Liste!A13,'3.Services'!H21=Liste!A14,'3.Services'!H21=Liste!A17,'3.Services'!H21=""),0,1)</f>
        <v>0</v>
      </c>
      <c r="J21" s="329"/>
      <c r="K21" s="399" t="str">
        <f t="shared" si="0"/>
        <v/>
      </c>
      <c r="L21" s="329"/>
    </row>
    <row r="22" spans="1:14" s="22" customFormat="1" ht="60" customHeight="1" x14ac:dyDescent="0.3">
      <c r="A22" s="55"/>
      <c r="B22" s="123"/>
      <c r="C22" s="55"/>
      <c r="D22" s="565"/>
      <c r="E22" s="577" t="s">
        <v>8</v>
      </c>
      <c r="F22" s="578"/>
      <c r="G22" s="329"/>
      <c r="H22" s="389"/>
      <c r="I22" s="393">
        <f>IF(OR(H22=Liste!A14,'3.Services'!H22=Liste!A15,'3.Services'!H22=Liste!A18,'3.Services'!H22=""),0,1)</f>
        <v>0</v>
      </c>
      <c r="J22" s="329"/>
      <c r="K22" s="399" t="str">
        <f t="shared" si="0"/>
        <v/>
      </c>
      <c r="L22" s="329"/>
    </row>
    <row r="23" spans="1:14" s="22" customFormat="1" ht="60" customHeight="1" x14ac:dyDescent="0.3">
      <c r="A23" s="55"/>
      <c r="B23" s="123"/>
      <c r="C23" s="55"/>
      <c r="D23" s="565" t="s">
        <v>97</v>
      </c>
      <c r="E23" s="567" t="s">
        <v>9</v>
      </c>
      <c r="F23" s="568"/>
      <c r="G23" s="329"/>
      <c r="H23" s="389"/>
      <c r="I23" s="393">
        <f>IF(OR(H23=Liste!A15,'3.Services'!H23=Liste!A16,'3.Services'!H23=Liste!A19,'3.Services'!H23=""),0,1)</f>
        <v>0</v>
      </c>
      <c r="J23" s="329"/>
      <c r="K23" s="399" t="str">
        <f t="shared" si="0"/>
        <v/>
      </c>
      <c r="L23" s="329"/>
    </row>
    <row r="24" spans="1:14" s="22" customFormat="1" ht="60" customHeight="1" x14ac:dyDescent="0.3">
      <c r="A24" s="55"/>
      <c r="B24" s="123"/>
      <c r="C24" s="55"/>
      <c r="D24" s="565"/>
      <c r="E24" s="573" t="s">
        <v>10</v>
      </c>
      <c r="F24" s="574"/>
      <c r="G24" s="329"/>
      <c r="H24" s="389"/>
      <c r="I24" s="393">
        <f>IF(OR(H24=Liste!A16,'3.Services'!H24=Liste!A17,'3.Services'!H24=Liste!A20,'3.Services'!H24=""),0,1)</f>
        <v>0</v>
      </c>
      <c r="J24" s="329"/>
      <c r="K24" s="399" t="str">
        <f t="shared" si="0"/>
        <v/>
      </c>
      <c r="L24" s="329"/>
    </row>
    <row r="25" spans="1:14" s="22" customFormat="1" ht="60" customHeight="1" x14ac:dyDescent="0.3">
      <c r="A25" s="55"/>
      <c r="B25" s="123"/>
      <c r="C25" s="55"/>
      <c r="D25" s="565"/>
      <c r="E25" s="573" t="s">
        <v>11</v>
      </c>
      <c r="F25" s="574"/>
      <c r="G25" s="329"/>
      <c r="H25" s="389"/>
      <c r="I25" s="393">
        <f>IF(OR(H25=Liste!A17,'3.Services'!H25=Liste!A18,'3.Services'!H25=Liste!A21,'3.Services'!H25=""),0,1)</f>
        <v>0</v>
      </c>
      <c r="J25" s="329"/>
      <c r="K25" s="399" t="str">
        <f t="shared" si="0"/>
        <v/>
      </c>
      <c r="L25" s="329"/>
    </row>
    <row r="26" spans="1:14" ht="27.6" x14ac:dyDescent="0.25">
      <c r="A26" s="55"/>
      <c r="B26" s="123"/>
      <c r="C26" s="55"/>
      <c r="D26" s="565"/>
      <c r="E26" s="577" t="s">
        <v>322</v>
      </c>
      <c r="F26" s="578"/>
      <c r="G26" s="329"/>
      <c r="H26" s="389"/>
      <c r="I26" s="393">
        <f>IF(OR(H26=Liste!A18,'3.Services'!H26=Liste!A19,'3.Services'!H26=Liste!A22,'3.Services'!H26=""),0,1)</f>
        <v>0</v>
      </c>
      <c r="J26" s="329"/>
      <c r="K26" s="399" t="str">
        <f t="shared" si="0"/>
        <v/>
      </c>
      <c r="L26" s="329"/>
    </row>
    <row r="27" spans="1:14" ht="17.399999999999999" x14ac:dyDescent="0.25">
      <c r="A27" s="55"/>
      <c r="B27" s="123"/>
      <c r="C27" s="55"/>
      <c r="D27" s="48"/>
      <c r="E27" s="17"/>
      <c r="F27" s="56"/>
      <c r="G27" s="10"/>
      <c r="H27" s="10"/>
      <c r="I27" s="393"/>
      <c r="J27" s="10"/>
      <c r="K27" s="399"/>
      <c r="L27" s="10"/>
    </row>
    <row r="28" spans="1:14" ht="60" customHeight="1" x14ac:dyDescent="0.25">
      <c r="A28" s="55"/>
      <c r="B28" s="123"/>
      <c r="C28" s="55"/>
      <c r="D28" s="48"/>
      <c r="E28" s="558" t="s">
        <v>275</v>
      </c>
      <c r="F28" s="558"/>
      <c r="G28" s="385" t="e">
        <f>SUM(I11:I26)/COUNTA(H11:H26)</f>
        <v>#DIV/0!</v>
      </c>
      <c r="I28" s="393"/>
      <c r="J28" s="10"/>
      <c r="K28" s="399"/>
      <c r="L28" s="10"/>
    </row>
    <row r="29" spans="1:14" ht="27.6" x14ac:dyDescent="0.25">
      <c r="A29" s="55"/>
      <c r="B29" s="123"/>
      <c r="C29" s="55"/>
      <c r="D29" s="48"/>
      <c r="E29" s="558" t="s">
        <v>87</v>
      </c>
      <c r="F29" s="558"/>
      <c r="G29" s="385" t="e">
        <f>SUM(K11:K26)/COUNTA(J11:J26)</f>
        <v>#DIV/0!</v>
      </c>
      <c r="I29" s="393"/>
      <c r="J29" s="10"/>
      <c r="K29" s="399"/>
      <c r="L29" s="10"/>
    </row>
    <row r="30" spans="1:14" ht="17.399999999999999" x14ac:dyDescent="0.25">
      <c r="A30" s="55"/>
      <c r="B30" s="123"/>
      <c r="C30" s="55"/>
      <c r="D30" s="48"/>
      <c r="E30" s="90"/>
      <c r="F30" s="56"/>
      <c r="G30" s="10"/>
      <c r="H30" s="10"/>
      <c r="I30" s="393"/>
      <c r="J30" s="10"/>
      <c r="K30" s="399"/>
      <c r="L30" s="10"/>
    </row>
    <row r="31" spans="1:14" ht="25.8" thickBot="1" x14ac:dyDescent="0.45">
      <c r="A31" s="55"/>
      <c r="B31" s="123"/>
      <c r="C31" s="55"/>
      <c r="D31" s="48"/>
      <c r="E31" s="90"/>
      <c r="F31" s="56"/>
      <c r="G31" s="10"/>
      <c r="H31" s="10"/>
      <c r="I31" s="393"/>
      <c r="J31" s="10"/>
      <c r="K31" s="399"/>
      <c r="L31" s="10"/>
      <c r="M31" s="178"/>
      <c r="N31" s="177"/>
    </row>
    <row r="32" spans="1:14" ht="30" thickBot="1" x14ac:dyDescent="0.3">
      <c r="A32" s="55"/>
      <c r="B32" s="174"/>
      <c r="C32" s="501"/>
      <c r="D32" s="175"/>
      <c r="E32" s="500" t="s">
        <v>82</v>
      </c>
      <c r="F32" s="176"/>
      <c r="G32" s="181"/>
      <c r="H32" s="200"/>
      <c r="I32" s="393"/>
      <c r="J32" s="200"/>
      <c r="K32" s="399"/>
      <c r="L32" s="200"/>
      <c r="M32" s="17"/>
    </row>
    <row r="33" spans="1:13" s="99" customFormat="1" x14ac:dyDescent="0.3">
      <c r="A33" s="55"/>
      <c r="B33" s="123"/>
      <c r="C33" s="55"/>
      <c r="D33" s="48"/>
      <c r="E33" s="90"/>
      <c r="F33" s="56"/>
      <c r="G33" s="200"/>
      <c r="H33" s="200"/>
      <c r="I33" s="393"/>
      <c r="J33" s="200"/>
      <c r="K33" s="399"/>
      <c r="L33" s="200"/>
      <c r="M33" s="41"/>
    </row>
    <row r="34" spans="1:13" s="99" customFormat="1" ht="60" customHeight="1" x14ac:dyDescent="0.3">
      <c r="A34" s="98"/>
      <c r="B34" s="124"/>
      <c r="C34" s="98"/>
      <c r="D34" s="579" t="s">
        <v>98</v>
      </c>
      <c r="E34" s="582" t="s">
        <v>21</v>
      </c>
      <c r="F34" s="583"/>
      <c r="G34" s="329"/>
      <c r="H34" s="389"/>
      <c r="I34" s="393">
        <f>IF(OR(H34=Liste!A26,'3.Services'!H34=Liste!A27,'3.Services'!H34=Liste!A30,'3.Services'!H34=""),0,1)</f>
        <v>0</v>
      </c>
      <c r="J34" s="329"/>
      <c r="K34" s="399" t="str">
        <f t="shared" ref="K34:K41" si="1">IF(J34="OUI",1,"")</f>
        <v/>
      </c>
      <c r="L34" s="329"/>
      <c r="M34" s="41"/>
    </row>
    <row r="35" spans="1:13" s="99" customFormat="1" ht="60" customHeight="1" x14ac:dyDescent="0.3">
      <c r="A35" s="55"/>
      <c r="B35" s="123"/>
      <c r="C35" s="55"/>
      <c r="D35" s="580"/>
      <c r="E35" s="193" t="s">
        <v>22</v>
      </c>
      <c r="F35" s="289"/>
      <c r="G35" s="329"/>
      <c r="H35" s="389"/>
      <c r="I35" s="393">
        <f>IF(OR(H35=Liste!A27,'3.Services'!H35=Liste!A28,'3.Services'!H35=Liste!A31,'3.Services'!H35=""),0,1)</f>
        <v>0</v>
      </c>
      <c r="J35" s="329"/>
      <c r="K35" s="399" t="str">
        <f t="shared" si="1"/>
        <v/>
      </c>
      <c r="L35" s="329"/>
      <c r="M35" s="41"/>
    </row>
    <row r="36" spans="1:13" s="99" customFormat="1" ht="60" customHeight="1" x14ac:dyDescent="0.3">
      <c r="A36" s="55"/>
      <c r="B36" s="123"/>
      <c r="C36" s="55"/>
      <c r="D36" s="580"/>
      <c r="E36" s="193" t="s">
        <v>23</v>
      </c>
      <c r="F36" s="289"/>
      <c r="G36" s="329"/>
      <c r="H36" s="389"/>
      <c r="I36" s="393">
        <f>IF(OR(H36=Liste!A28,'3.Services'!H36=Liste!A29,'3.Services'!H36=Liste!A32,'3.Services'!H36=""),0,1)</f>
        <v>0</v>
      </c>
      <c r="J36" s="329"/>
      <c r="K36" s="399" t="str">
        <f t="shared" si="1"/>
        <v/>
      </c>
      <c r="L36" s="329"/>
      <c r="M36" s="41"/>
    </row>
    <row r="37" spans="1:13" s="99" customFormat="1" ht="60" customHeight="1" x14ac:dyDescent="0.3">
      <c r="A37" s="55"/>
      <c r="B37" s="123"/>
      <c r="C37" s="55"/>
      <c r="D37" s="580"/>
      <c r="E37" s="193" t="s">
        <v>24</v>
      </c>
      <c r="F37" s="289"/>
      <c r="G37" s="329"/>
      <c r="H37" s="389"/>
      <c r="I37" s="393">
        <f>IF(OR(H37=Liste!A29,'3.Services'!H37=Liste!A30,'3.Services'!H37=Liste!A33,'3.Services'!H37=""),0,1)</f>
        <v>0</v>
      </c>
      <c r="J37" s="329"/>
      <c r="K37" s="399" t="str">
        <f t="shared" si="1"/>
        <v/>
      </c>
      <c r="L37" s="329"/>
      <c r="M37" s="41"/>
    </row>
    <row r="38" spans="1:13" s="99" customFormat="1" ht="60" customHeight="1" x14ac:dyDescent="0.3">
      <c r="A38" s="55"/>
      <c r="B38" s="123"/>
      <c r="C38" s="55"/>
      <c r="D38" s="580"/>
      <c r="E38" s="193" t="s">
        <v>25</v>
      </c>
      <c r="F38" s="289"/>
      <c r="G38" s="329"/>
      <c r="H38" s="389"/>
      <c r="I38" s="393">
        <f>IF(OR(H38=Liste!A30,'3.Services'!H38=Liste!A31,'3.Services'!H38=Liste!A34,'3.Services'!H38=""),0,1)</f>
        <v>0</v>
      </c>
      <c r="J38" s="329"/>
      <c r="K38" s="399" t="str">
        <f t="shared" si="1"/>
        <v/>
      </c>
      <c r="L38" s="329"/>
      <c r="M38" s="41"/>
    </row>
    <row r="39" spans="1:13" s="99" customFormat="1" ht="60" customHeight="1" x14ac:dyDescent="0.3">
      <c r="A39" s="55"/>
      <c r="B39" s="123"/>
      <c r="C39" s="55"/>
      <c r="D39" s="580"/>
      <c r="E39" s="405" t="s">
        <v>323</v>
      </c>
      <c r="F39" s="289"/>
      <c r="G39" s="329"/>
      <c r="H39" s="389"/>
      <c r="I39" s="393">
        <f>IF(OR(H39=Liste!A31,'3.Services'!H39=Liste!A32,'3.Services'!H39=Liste!A35,'3.Services'!H39=""),0,1)</f>
        <v>0</v>
      </c>
      <c r="J39" s="329"/>
      <c r="K39" s="399" t="str">
        <f t="shared" si="1"/>
        <v/>
      </c>
      <c r="L39" s="329"/>
      <c r="M39" s="41"/>
    </row>
    <row r="40" spans="1:13" s="99" customFormat="1" ht="60" customHeight="1" x14ac:dyDescent="0.3">
      <c r="A40" s="55"/>
      <c r="B40" s="123"/>
      <c r="C40" s="55"/>
      <c r="D40" s="580"/>
      <c r="E40" s="405" t="s">
        <v>324</v>
      </c>
      <c r="F40" s="289"/>
      <c r="G40" s="329"/>
      <c r="H40" s="389"/>
      <c r="I40" s="393">
        <f>IF(OR(H40=Liste!A32,'3.Services'!H40=Liste!A33,'3.Services'!H40=Liste!A36,'3.Services'!H40=""),0,1)</f>
        <v>0</v>
      </c>
      <c r="J40" s="329"/>
      <c r="K40" s="399" t="str">
        <f t="shared" si="1"/>
        <v/>
      </c>
      <c r="L40" s="329"/>
      <c r="M40" s="41"/>
    </row>
    <row r="41" spans="1:13" s="10" customFormat="1" ht="60" customHeight="1" x14ac:dyDescent="0.25">
      <c r="A41" s="55"/>
      <c r="B41" s="123"/>
      <c r="C41" s="55"/>
      <c r="D41" s="581"/>
      <c r="E41" s="406" t="s">
        <v>325</v>
      </c>
      <c r="F41" s="290"/>
      <c r="G41" s="329"/>
      <c r="H41" s="389"/>
      <c r="I41" s="393">
        <f>IF(OR(H41=Liste!A33,'3.Services'!H41=Liste!A34,'3.Services'!H41=Liste!A37,'3.Services'!H41=""),0,1)</f>
        <v>0</v>
      </c>
      <c r="J41" s="329"/>
      <c r="K41" s="399" t="str">
        <f t="shared" si="1"/>
        <v/>
      </c>
      <c r="L41" s="329"/>
      <c r="M41" s="18"/>
    </row>
    <row r="42" spans="1:13" s="10" customFormat="1" x14ac:dyDescent="0.35">
      <c r="A42" s="55"/>
      <c r="B42" s="123"/>
      <c r="C42" s="55"/>
      <c r="D42" s="48"/>
      <c r="E42" s="91"/>
      <c r="F42" s="60"/>
      <c r="G42" s="195"/>
      <c r="H42" s="182"/>
      <c r="I42" s="393"/>
      <c r="J42" s="182"/>
      <c r="K42" s="399"/>
      <c r="L42" s="182"/>
      <c r="M42" s="18"/>
    </row>
    <row r="43" spans="1:13" s="10" customFormat="1" ht="60" customHeight="1" x14ac:dyDescent="0.25">
      <c r="A43" s="55"/>
      <c r="B43" s="123"/>
      <c r="C43" s="55"/>
      <c r="D43" s="48"/>
      <c r="E43" s="558" t="s">
        <v>275</v>
      </c>
      <c r="F43" s="558"/>
      <c r="G43" s="390" t="e">
        <f>SUM(I34:I41)/COUNTA(H34:H41)</f>
        <v>#DIV/0!</v>
      </c>
      <c r="I43" s="393"/>
      <c r="J43" s="182"/>
      <c r="K43" s="399"/>
      <c r="L43" s="182"/>
      <c r="M43" s="18"/>
    </row>
    <row r="44" spans="1:13" s="10" customFormat="1" ht="60" customHeight="1" x14ac:dyDescent="0.25">
      <c r="A44" s="55"/>
      <c r="B44" s="123"/>
      <c r="C44" s="55"/>
      <c r="D44" s="48"/>
      <c r="E44" s="558" t="s">
        <v>87</v>
      </c>
      <c r="F44" s="558"/>
      <c r="G44" s="391" t="e">
        <f>SUM(K34:K41)/COUNTA(J34:J41)</f>
        <v>#DIV/0!</v>
      </c>
      <c r="I44" s="393"/>
      <c r="J44" s="182"/>
      <c r="K44" s="399"/>
      <c r="L44" s="182"/>
      <c r="M44" s="18"/>
    </row>
    <row r="45" spans="1:13" s="10" customFormat="1" ht="13.5" customHeight="1" x14ac:dyDescent="0.35">
      <c r="A45" s="55"/>
      <c r="B45" s="123"/>
      <c r="C45" s="55"/>
      <c r="D45" s="48"/>
      <c r="E45" s="91"/>
      <c r="F45" s="60"/>
      <c r="G45" s="195"/>
      <c r="H45" s="182"/>
      <c r="I45" s="393"/>
      <c r="J45" s="182"/>
      <c r="K45" s="399"/>
      <c r="L45" s="182"/>
      <c r="M45" s="18"/>
    </row>
    <row r="46" spans="1:13" s="10" customFormat="1" ht="22.5" customHeight="1" x14ac:dyDescent="0.35">
      <c r="A46" s="55"/>
      <c r="B46" s="123"/>
      <c r="C46" s="55"/>
      <c r="D46" s="48"/>
      <c r="E46" s="91"/>
      <c r="F46" s="60"/>
      <c r="G46" s="195"/>
      <c r="H46" s="182"/>
      <c r="I46" s="393"/>
      <c r="J46" s="182"/>
      <c r="K46" s="399"/>
      <c r="L46" s="182"/>
      <c r="M46" s="18"/>
    </row>
    <row r="47" spans="1:13" s="10" customFormat="1" ht="34.200000000000003" x14ac:dyDescent="0.25">
      <c r="A47" s="55"/>
      <c r="B47" s="212" t="s">
        <v>398</v>
      </c>
      <c r="C47" s="179"/>
      <c r="D47" s="179"/>
      <c r="E47" s="213" t="s">
        <v>206</v>
      </c>
      <c r="F47" s="84"/>
      <c r="G47" s="201"/>
      <c r="H47" s="182"/>
      <c r="I47" s="393"/>
      <c r="J47" s="182"/>
      <c r="K47" s="399"/>
      <c r="L47" s="182"/>
      <c r="M47" s="18"/>
    </row>
    <row r="48" spans="1:13" s="99" customFormat="1" ht="21.6" thickBot="1" x14ac:dyDescent="0.35">
      <c r="A48" s="55"/>
      <c r="B48" s="123"/>
      <c r="C48" s="55"/>
      <c r="D48" s="61"/>
      <c r="E48" s="92"/>
      <c r="F48" s="62"/>
      <c r="G48" s="202"/>
      <c r="H48" s="182"/>
      <c r="I48" s="393"/>
      <c r="J48" s="182"/>
      <c r="K48" s="399"/>
      <c r="L48" s="182"/>
      <c r="M48" s="41"/>
    </row>
    <row r="49" spans="1:13" s="10" customFormat="1" ht="30" thickBot="1" x14ac:dyDescent="0.3">
      <c r="A49" s="55"/>
      <c r="B49" s="123"/>
      <c r="C49" s="499"/>
      <c r="D49" s="99"/>
      <c r="E49" s="500" t="s">
        <v>136</v>
      </c>
      <c r="F49" s="99"/>
      <c r="G49" s="181"/>
      <c r="H49" s="182"/>
      <c r="I49" s="393"/>
      <c r="J49" s="182"/>
      <c r="K49" s="399"/>
      <c r="L49" s="182"/>
      <c r="M49" s="18"/>
    </row>
    <row r="50" spans="1:13" x14ac:dyDescent="0.3">
      <c r="A50" s="55"/>
      <c r="B50" s="123"/>
      <c r="C50" s="55"/>
      <c r="D50" s="63"/>
      <c r="E50" s="38"/>
      <c r="F50" s="54"/>
      <c r="G50" s="195"/>
      <c r="H50" s="195"/>
      <c r="I50" s="393"/>
      <c r="J50" s="195"/>
      <c r="K50" s="399"/>
      <c r="L50" s="195"/>
    </row>
    <row r="51" spans="1:13" ht="60" customHeight="1" x14ac:dyDescent="0.25">
      <c r="A51" s="55"/>
      <c r="B51" s="123"/>
      <c r="C51" s="55"/>
      <c r="D51" s="579" t="s">
        <v>99</v>
      </c>
      <c r="E51" s="291" t="s">
        <v>326</v>
      </c>
      <c r="F51" s="64"/>
      <c r="G51" s="329"/>
      <c r="H51" s="389"/>
      <c r="I51" s="393">
        <f>IF(OR(H51=Liste!A43,'3.Services'!H51=Liste!A44,'3.Services'!H51=Liste!A47,'3.Services'!H51=""),0,1)</f>
        <v>0</v>
      </c>
      <c r="J51" s="329"/>
      <c r="K51" s="399" t="str">
        <f t="shared" ref="K51:K62" si="2">IF(J51="OUI",1,"")</f>
        <v/>
      </c>
      <c r="L51" s="329"/>
    </row>
    <row r="52" spans="1:13" ht="60" customHeight="1" x14ac:dyDescent="0.25">
      <c r="A52" s="55"/>
      <c r="B52" s="123"/>
      <c r="C52" s="55"/>
      <c r="D52" s="580"/>
      <c r="E52" s="292" t="s">
        <v>29</v>
      </c>
      <c r="F52" s="65"/>
      <c r="G52" s="329"/>
      <c r="H52" s="389"/>
      <c r="I52" s="393">
        <f>IF(OR(H52=Liste!A44,'3.Services'!H52=Liste!A45,'3.Services'!H52=Liste!A48,'3.Services'!H52=""),0,1)</f>
        <v>0</v>
      </c>
      <c r="J52" s="329"/>
      <c r="K52" s="399" t="str">
        <f t="shared" si="2"/>
        <v/>
      </c>
      <c r="L52" s="329"/>
    </row>
    <row r="53" spans="1:13" ht="60" customHeight="1" x14ac:dyDescent="0.25">
      <c r="A53" s="55"/>
      <c r="B53" s="123"/>
      <c r="C53" s="55"/>
      <c r="D53" s="580"/>
      <c r="E53" s="292" t="s">
        <v>30</v>
      </c>
      <c r="F53" s="65"/>
      <c r="G53" s="329"/>
      <c r="H53" s="389"/>
      <c r="I53" s="393">
        <f>IF(OR(H53=Liste!A45,'3.Services'!H53=Liste!A46,'3.Services'!H53=Liste!A49,'3.Services'!H53=""),0,1)</f>
        <v>0</v>
      </c>
      <c r="J53" s="329"/>
      <c r="K53" s="399" t="str">
        <f t="shared" si="2"/>
        <v/>
      </c>
      <c r="L53" s="329"/>
    </row>
    <row r="54" spans="1:13" ht="60" customHeight="1" x14ac:dyDescent="0.25">
      <c r="A54" s="55"/>
      <c r="B54" s="123"/>
      <c r="C54" s="55"/>
      <c r="D54" s="580"/>
      <c r="E54" s="193" t="s">
        <v>31</v>
      </c>
      <c r="F54" s="57"/>
      <c r="G54" s="329"/>
      <c r="H54" s="389"/>
      <c r="I54" s="393">
        <f>IF(OR(H54=Liste!A46,'3.Services'!H54=Liste!A47,'3.Services'!H54=Liste!A50,'3.Services'!H54=""),0,1)</f>
        <v>0</v>
      </c>
      <c r="J54" s="329"/>
      <c r="K54" s="399" t="str">
        <f t="shared" si="2"/>
        <v/>
      </c>
      <c r="L54" s="329"/>
    </row>
    <row r="55" spans="1:13" ht="60" customHeight="1" x14ac:dyDescent="0.25">
      <c r="A55" s="55"/>
      <c r="B55" s="123"/>
      <c r="C55" s="55"/>
      <c r="D55" s="580"/>
      <c r="E55" s="309" t="s">
        <v>216</v>
      </c>
      <c r="F55" s="57"/>
      <c r="G55" s="329"/>
      <c r="H55" s="389"/>
      <c r="I55" s="393">
        <f>IF(OR(H55=Liste!A47,'3.Services'!H55=Liste!A48,'3.Services'!H55=Liste!A51,'3.Services'!H55=""),0,1)</f>
        <v>0</v>
      </c>
      <c r="J55" s="329"/>
      <c r="K55" s="399" t="str">
        <f t="shared" si="2"/>
        <v/>
      </c>
      <c r="L55" s="329"/>
    </row>
    <row r="56" spans="1:13" ht="60" customHeight="1" x14ac:dyDescent="0.25">
      <c r="A56" s="55"/>
      <c r="B56" s="123"/>
      <c r="C56" s="55"/>
      <c r="D56" s="580"/>
      <c r="E56" s="309" t="s">
        <v>218</v>
      </c>
      <c r="F56" s="57"/>
      <c r="G56" s="329"/>
      <c r="H56" s="389"/>
      <c r="I56" s="393">
        <f>IF(OR(H56=Liste!A48,'3.Services'!H56=Liste!A49,'3.Services'!H56=Liste!A52,'3.Services'!H56=""),0,1)</f>
        <v>0</v>
      </c>
      <c r="J56" s="329"/>
      <c r="K56" s="399" t="str">
        <f t="shared" si="2"/>
        <v/>
      </c>
      <c r="L56" s="329"/>
    </row>
    <row r="57" spans="1:13" ht="60" customHeight="1" x14ac:dyDescent="0.25">
      <c r="A57" s="55"/>
      <c r="B57" s="123"/>
      <c r="C57" s="55"/>
      <c r="D57" s="580"/>
      <c r="E57" s="309" t="s">
        <v>219</v>
      </c>
      <c r="F57" s="57"/>
      <c r="G57" s="329"/>
      <c r="H57" s="389"/>
      <c r="I57" s="393">
        <f>IF(OR(H57=Liste!A49,'3.Services'!H57=Liste!A50,'3.Services'!H57=Liste!A53,'3.Services'!H57=""),0,1)</f>
        <v>0</v>
      </c>
      <c r="J57" s="329"/>
      <c r="K57" s="399" t="str">
        <f t="shared" si="2"/>
        <v/>
      </c>
      <c r="L57" s="329"/>
    </row>
    <row r="58" spans="1:13" ht="60" customHeight="1" x14ac:dyDescent="0.25">
      <c r="A58" s="55"/>
      <c r="B58" s="123"/>
      <c r="C58" s="55"/>
      <c r="D58" s="580"/>
      <c r="E58" s="309" t="s">
        <v>220</v>
      </c>
      <c r="F58" s="57"/>
      <c r="G58" s="329"/>
      <c r="H58" s="389"/>
      <c r="I58" s="393">
        <f>IF(OR(H58=Liste!A50,'3.Services'!H58=Liste!A51,'3.Services'!H58=Liste!A54,'3.Services'!H58=""),0,1)</f>
        <v>0</v>
      </c>
      <c r="J58" s="329"/>
      <c r="K58" s="399" t="str">
        <f t="shared" si="2"/>
        <v/>
      </c>
      <c r="L58" s="329"/>
    </row>
    <row r="59" spans="1:13" ht="60" customHeight="1" x14ac:dyDescent="0.25">
      <c r="A59" s="55"/>
      <c r="B59" s="123"/>
      <c r="C59" s="55"/>
      <c r="D59" s="580"/>
      <c r="E59" s="309" t="s">
        <v>221</v>
      </c>
      <c r="F59" s="57"/>
      <c r="G59" s="329"/>
      <c r="H59" s="389"/>
      <c r="I59" s="393">
        <f>IF(OR(H59=Liste!A51,'3.Services'!H59=Liste!A52,'3.Services'!H59=Liste!A55,'3.Services'!H59=""),0,1)</f>
        <v>0</v>
      </c>
      <c r="J59" s="329"/>
      <c r="K59" s="399" t="str">
        <f t="shared" si="2"/>
        <v/>
      </c>
      <c r="L59" s="329"/>
    </row>
    <row r="60" spans="1:13" ht="60" customHeight="1" x14ac:dyDescent="0.25">
      <c r="A60" s="55"/>
      <c r="B60" s="123"/>
      <c r="C60" s="55"/>
      <c r="D60" s="580"/>
      <c r="E60" s="309" t="s">
        <v>222</v>
      </c>
      <c r="F60" s="57"/>
      <c r="G60" s="329"/>
      <c r="H60" s="389"/>
      <c r="I60" s="393">
        <f>IF(OR(H60=Liste!A52,'3.Services'!H60=Liste!A53,'3.Services'!H60=Liste!A56,'3.Services'!H60=""),0,1)</f>
        <v>0</v>
      </c>
      <c r="J60" s="329"/>
      <c r="K60" s="399" t="str">
        <f t="shared" si="2"/>
        <v/>
      </c>
      <c r="L60" s="329"/>
    </row>
    <row r="61" spans="1:13" ht="60" customHeight="1" x14ac:dyDescent="0.3">
      <c r="A61" s="55"/>
      <c r="B61" s="123"/>
      <c r="C61" s="55"/>
      <c r="D61" s="580"/>
      <c r="E61" s="193" t="s">
        <v>178</v>
      </c>
      <c r="F61" s="57"/>
      <c r="G61" s="329"/>
      <c r="H61" s="389"/>
      <c r="I61" s="393">
        <f>IF(OR(H61=Liste!A53,'3.Services'!H61=Liste!A54,'3.Services'!H61=Liste!A57,'3.Services'!H61=""),0,1)</f>
        <v>0</v>
      </c>
      <c r="J61" s="329"/>
      <c r="K61" s="399" t="str">
        <f t="shared" si="2"/>
        <v/>
      </c>
      <c r="L61" s="329"/>
      <c r="M61"/>
    </row>
    <row r="62" spans="1:13" ht="60" customHeight="1" x14ac:dyDescent="0.3">
      <c r="A62" s="55"/>
      <c r="B62" s="123"/>
      <c r="C62" s="55"/>
      <c r="D62" s="581"/>
      <c r="E62" s="406" t="s">
        <v>327</v>
      </c>
      <c r="F62" s="58"/>
      <c r="G62" s="329"/>
      <c r="H62" s="389"/>
      <c r="I62" s="393">
        <f>IF(OR(H62=Liste!A54,'3.Services'!H62=Liste!A55,'3.Services'!H62=Liste!A58,'3.Services'!H62=""),0,1)</f>
        <v>0</v>
      </c>
      <c r="J62" s="329"/>
      <c r="K62" s="399" t="str">
        <f t="shared" si="2"/>
        <v/>
      </c>
      <c r="L62" s="329"/>
      <c r="M62"/>
    </row>
    <row r="63" spans="1:13" ht="17.399999999999999" x14ac:dyDescent="0.3">
      <c r="A63" s="55"/>
      <c r="B63" s="123"/>
      <c r="C63" s="55"/>
      <c r="D63"/>
      <c r="E63"/>
      <c r="F63"/>
      <c r="G63"/>
      <c r="H63"/>
      <c r="I63" s="393"/>
      <c r="J63"/>
      <c r="K63" s="399"/>
      <c r="L63"/>
      <c r="M63"/>
    </row>
    <row r="64" spans="1:13" ht="60" customHeight="1" x14ac:dyDescent="0.3">
      <c r="A64" s="55"/>
      <c r="B64" s="123"/>
      <c r="C64" s="55"/>
      <c r="D64"/>
      <c r="E64" s="558" t="s">
        <v>275</v>
      </c>
      <c r="F64" s="558"/>
      <c r="G64" s="390" t="e">
        <f>SUM(I51:I62)/COUNTA(H51:H62)</f>
        <v>#DIV/0!</v>
      </c>
      <c r="I64" s="393"/>
      <c r="J64"/>
      <c r="K64" s="399"/>
      <c r="L64"/>
      <c r="M64"/>
    </row>
    <row r="65" spans="1:14" ht="60" customHeight="1" x14ac:dyDescent="0.3">
      <c r="A65" s="55"/>
      <c r="B65" s="123"/>
      <c r="C65" s="55"/>
      <c r="D65"/>
      <c r="E65" s="558" t="s">
        <v>87</v>
      </c>
      <c r="F65" s="558"/>
      <c r="G65" s="391" t="e">
        <f>SUM(K51:K62)/COUNTA(J51:J62)</f>
        <v>#DIV/0!</v>
      </c>
      <c r="I65" s="393"/>
      <c r="J65"/>
      <c r="K65" s="399"/>
      <c r="L65"/>
      <c r="M65"/>
    </row>
    <row r="66" spans="1:14" s="22" customFormat="1" ht="18" thickBot="1" x14ac:dyDescent="0.35">
      <c r="A66" s="55"/>
      <c r="B66" s="123"/>
      <c r="C66" s="55"/>
      <c r="D66" s="48"/>
      <c r="E66" s="90"/>
      <c r="F66" s="56"/>
      <c r="G66"/>
      <c r="H66"/>
      <c r="I66" s="393"/>
      <c r="J66"/>
      <c r="K66" s="399"/>
      <c r="L66"/>
      <c r="M66" s="40"/>
      <c r="N66" s="40"/>
    </row>
    <row r="67" spans="1:14" ht="30" thickBot="1" x14ac:dyDescent="0.35">
      <c r="A67" s="55"/>
      <c r="B67" s="123"/>
      <c r="C67" s="499"/>
      <c r="E67" s="500" t="s">
        <v>68</v>
      </c>
      <c r="F67" s="22"/>
      <c r="G67" s="181"/>
      <c r="H67" s="195"/>
      <c r="I67" s="393"/>
      <c r="J67" s="195"/>
      <c r="K67" s="399"/>
      <c r="L67" s="195"/>
      <c r="M67"/>
      <c r="N67"/>
    </row>
    <row r="68" spans="1:14" x14ac:dyDescent="0.3">
      <c r="A68" s="55"/>
      <c r="B68" s="123"/>
      <c r="C68" s="55"/>
      <c r="D68" s="48"/>
      <c r="E68" s="90"/>
      <c r="F68" s="56"/>
      <c r="G68" s="196"/>
      <c r="H68" s="195"/>
      <c r="I68" s="393"/>
      <c r="J68" s="195"/>
      <c r="K68" s="399"/>
      <c r="L68" s="195"/>
      <c r="M68"/>
      <c r="N68"/>
    </row>
    <row r="69" spans="1:14" ht="60" customHeight="1" x14ac:dyDescent="0.3">
      <c r="A69" s="55"/>
      <c r="B69" s="123"/>
      <c r="C69" s="55"/>
      <c r="D69" s="579" t="s">
        <v>166</v>
      </c>
      <c r="E69" s="192" t="s">
        <v>63</v>
      </c>
      <c r="F69" s="67"/>
      <c r="G69" s="329"/>
      <c r="H69" s="389"/>
      <c r="I69" s="393">
        <f>IF(OR(H69=Liste!A61,'3.Services'!H69=Liste!A62,'3.Services'!H69=Liste!A65,'3.Services'!H69=""),0,1)</f>
        <v>0</v>
      </c>
      <c r="J69" s="329"/>
      <c r="K69" s="399" t="str">
        <f t="shared" ref="K69:K72" si="3">IF(J69="OUI",1,"")</f>
        <v/>
      </c>
      <c r="L69" s="329"/>
      <c r="M69"/>
      <c r="N69"/>
    </row>
    <row r="70" spans="1:14" ht="60" customHeight="1" x14ac:dyDescent="0.3">
      <c r="A70" s="55"/>
      <c r="B70" s="123"/>
      <c r="C70" s="55"/>
      <c r="D70" s="584"/>
      <c r="E70" s="193" t="s">
        <v>18</v>
      </c>
      <c r="F70" s="57"/>
      <c r="G70" s="329"/>
      <c r="H70" s="389"/>
      <c r="I70" s="393">
        <f>IF(OR(H70=Liste!A62,'3.Services'!H70=Liste!A63,'3.Services'!H70=Liste!A66,'3.Services'!H70=""),0,1)</f>
        <v>0</v>
      </c>
      <c r="J70" s="329"/>
      <c r="K70" s="399" t="str">
        <f t="shared" si="3"/>
        <v/>
      </c>
      <c r="L70" s="329"/>
      <c r="M70"/>
      <c r="N70"/>
    </row>
    <row r="71" spans="1:14" ht="60" customHeight="1" x14ac:dyDescent="0.3">
      <c r="A71" s="55"/>
      <c r="B71" s="123"/>
      <c r="C71" s="55"/>
      <c r="D71" s="584"/>
      <c r="E71" s="193" t="s">
        <v>19</v>
      </c>
      <c r="F71" s="57"/>
      <c r="G71" s="329"/>
      <c r="H71" s="389"/>
      <c r="I71" s="393">
        <f>IF(OR(H71=Liste!A63,'3.Services'!H71=Liste!A64,'3.Services'!H71=Liste!A67,'3.Services'!H71=""),0,1)</f>
        <v>0</v>
      </c>
      <c r="J71" s="329"/>
      <c r="K71" s="399" t="str">
        <f t="shared" si="3"/>
        <v/>
      </c>
      <c r="L71" s="329"/>
      <c r="M71"/>
      <c r="N71"/>
    </row>
    <row r="72" spans="1:14" ht="60" customHeight="1" x14ac:dyDescent="0.3">
      <c r="A72" s="55"/>
      <c r="B72" s="123"/>
      <c r="C72" s="55"/>
      <c r="D72" s="585"/>
      <c r="E72" s="354" t="s">
        <v>20</v>
      </c>
      <c r="F72" s="58"/>
      <c r="G72" s="329"/>
      <c r="H72" s="389"/>
      <c r="I72" s="393">
        <f>IF(OR(H72=Liste!A64,'3.Services'!H72=Liste!A65,'3.Services'!H72=Liste!A68,'3.Services'!H72=""),0,1)</f>
        <v>0</v>
      </c>
      <c r="J72" s="329"/>
      <c r="K72" s="399" t="str">
        <f t="shared" si="3"/>
        <v/>
      </c>
      <c r="L72" s="329"/>
      <c r="M72"/>
      <c r="N72"/>
    </row>
    <row r="73" spans="1:14" ht="17.399999999999999" x14ac:dyDescent="0.3">
      <c r="A73" s="55"/>
      <c r="B73" s="123"/>
      <c r="C73" s="55"/>
      <c r="D73"/>
      <c r="E73"/>
      <c r="F73"/>
      <c r="G73"/>
      <c r="H73"/>
      <c r="I73" s="393"/>
      <c r="J73"/>
      <c r="K73" s="399"/>
      <c r="L73"/>
      <c r="M73"/>
      <c r="N73"/>
    </row>
    <row r="74" spans="1:14" ht="60" customHeight="1" x14ac:dyDescent="0.3">
      <c r="A74" s="55"/>
      <c r="B74" s="123"/>
      <c r="C74" s="55"/>
      <c r="D74"/>
      <c r="E74" s="558" t="s">
        <v>275</v>
      </c>
      <c r="F74" s="558"/>
      <c r="G74" s="390" t="e">
        <f>SUM(I69:I72)/COUNTA(H69:H72)</f>
        <v>#DIV/0!</v>
      </c>
      <c r="I74" s="393"/>
      <c r="J74"/>
      <c r="K74" s="399"/>
      <c r="L74"/>
      <c r="M74"/>
      <c r="N74"/>
    </row>
    <row r="75" spans="1:14" customFormat="1" ht="60" customHeight="1" x14ac:dyDescent="0.3">
      <c r="A75" s="55"/>
      <c r="B75" s="123"/>
      <c r="C75" s="55"/>
      <c r="E75" s="558" t="s">
        <v>87</v>
      </c>
      <c r="F75" s="558"/>
      <c r="G75" s="391" t="e">
        <f>SUM(K69:K72)/COUNTA(J69:J72)</f>
        <v>#DIV/0!</v>
      </c>
      <c r="H75" s="17"/>
      <c r="I75" s="393"/>
      <c r="K75" s="399"/>
    </row>
    <row r="76" spans="1:14" s="10" customFormat="1" x14ac:dyDescent="0.35">
      <c r="A76" s="60"/>
      <c r="B76" s="125"/>
      <c r="C76" s="60"/>
      <c r="D76" s="60"/>
      <c r="E76" s="91"/>
      <c r="F76" s="68"/>
      <c r="G76" s="203"/>
      <c r="H76" s="195"/>
      <c r="I76" s="393"/>
      <c r="J76" s="195"/>
      <c r="K76" s="399"/>
      <c r="L76" s="195"/>
      <c r="M76"/>
      <c r="N76"/>
    </row>
    <row r="77" spans="1:14" customFormat="1" ht="34.200000000000003" x14ac:dyDescent="0.3">
      <c r="A77" s="55"/>
      <c r="B77" s="212" t="s">
        <v>399</v>
      </c>
      <c r="C77" s="179"/>
      <c r="D77" s="179"/>
      <c r="E77" s="213" t="s">
        <v>223</v>
      </c>
      <c r="F77" s="84"/>
      <c r="G77" s="203"/>
      <c r="H77" s="203"/>
      <c r="I77" s="393"/>
      <c r="J77" s="203"/>
      <c r="K77" s="399"/>
      <c r="L77" s="203"/>
    </row>
    <row r="78" spans="1:14" s="99" customFormat="1" ht="21.6" thickBot="1" x14ac:dyDescent="0.4">
      <c r="A78" s="60"/>
      <c r="B78" s="125"/>
      <c r="C78" s="60"/>
      <c r="D78" s="60"/>
      <c r="E78" s="91"/>
      <c r="F78" s="60"/>
      <c r="G78" s="195"/>
      <c r="H78" s="195"/>
      <c r="I78" s="393"/>
      <c r="J78" s="195"/>
      <c r="K78" s="399"/>
      <c r="L78" s="195"/>
      <c r="M78" s="40"/>
    </row>
    <row r="79" spans="1:14" customFormat="1" ht="30" thickBot="1" x14ac:dyDescent="0.35">
      <c r="A79" s="55"/>
      <c r="B79" s="123"/>
      <c r="C79" s="499"/>
      <c r="D79" s="89"/>
      <c r="E79" s="500" t="s">
        <v>70</v>
      </c>
      <c r="F79" s="99"/>
      <c r="G79" s="181"/>
      <c r="H79" s="195"/>
      <c r="I79" s="393"/>
      <c r="J79" s="195"/>
      <c r="K79" s="399"/>
      <c r="L79" s="195"/>
    </row>
    <row r="80" spans="1:14" x14ac:dyDescent="0.35">
      <c r="A80" s="60"/>
      <c r="B80" s="125"/>
      <c r="C80" s="60"/>
      <c r="D80" s="60"/>
      <c r="E80" s="91"/>
      <c r="F80" s="60"/>
      <c r="G80" s="195"/>
      <c r="H80" s="195"/>
      <c r="I80" s="393"/>
      <c r="J80" s="195"/>
      <c r="K80" s="399"/>
      <c r="L80" s="195"/>
      <c r="M80"/>
    </row>
    <row r="81" spans="1:13" ht="60" customHeight="1" x14ac:dyDescent="0.3">
      <c r="A81" s="55"/>
      <c r="B81" s="123"/>
      <c r="C81" s="55"/>
      <c r="D81" s="579" t="s">
        <v>100</v>
      </c>
      <c r="E81" s="192" t="s">
        <v>13</v>
      </c>
      <c r="F81" s="67"/>
      <c r="G81" s="330"/>
      <c r="H81" s="389"/>
      <c r="I81" s="393">
        <f>IF(OR(H81=Liste!A73,'3.Services'!H81=Liste!A74,'3.Services'!H81=Liste!A77,'3.Services'!H81=""),0,1)</f>
        <v>0</v>
      </c>
      <c r="J81" s="330"/>
      <c r="K81" s="399" t="str">
        <f t="shared" ref="K81:K85" si="4">IF(J81="OUI",1,"")</f>
        <v/>
      </c>
      <c r="L81" s="330"/>
      <c r="M81"/>
    </row>
    <row r="82" spans="1:13" ht="60" customHeight="1" x14ac:dyDescent="0.3">
      <c r="A82" s="55"/>
      <c r="B82" s="123"/>
      <c r="C82" s="55"/>
      <c r="D82" s="584"/>
      <c r="E82" s="356" t="s">
        <v>14</v>
      </c>
      <c r="F82" s="57"/>
      <c r="G82" s="330"/>
      <c r="H82" s="389"/>
      <c r="I82" s="393">
        <f>IF(OR(H82=Liste!A74,'3.Services'!H82=Liste!A75,'3.Services'!H82=Liste!A78,'3.Services'!H82=""),0,1)</f>
        <v>0</v>
      </c>
      <c r="J82" s="330"/>
      <c r="K82" s="399" t="str">
        <f t="shared" si="4"/>
        <v/>
      </c>
      <c r="L82" s="330"/>
      <c r="M82"/>
    </row>
    <row r="83" spans="1:13" ht="60" customHeight="1" x14ac:dyDescent="0.3">
      <c r="A83" s="55"/>
      <c r="B83" s="123"/>
      <c r="C83" s="55"/>
      <c r="D83" s="584"/>
      <c r="E83" s="356" t="s">
        <v>161</v>
      </c>
      <c r="F83" s="57"/>
      <c r="G83" s="330"/>
      <c r="H83" s="389"/>
      <c r="I83" s="393">
        <f>IF(OR(H83=Liste!A75,'3.Services'!H83=Liste!A76,'3.Services'!H83=Liste!A79,'3.Services'!H83=""),0,1)</f>
        <v>0</v>
      </c>
      <c r="J83" s="330"/>
      <c r="K83" s="399" t="str">
        <f t="shared" si="4"/>
        <v/>
      </c>
      <c r="L83" s="330"/>
      <c r="M83"/>
    </row>
    <row r="84" spans="1:13" ht="60" customHeight="1" x14ac:dyDescent="0.3">
      <c r="A84" s="55"/>
      <c r="B84" s="123"/>
      <c r="C84" s="55"/>
      <c r="D84" s="584"/>
      <c r="E84" s="356" t="s">
        <v>17</v>
      </c>
      <c r="F84" s="57"/>
      <c r="G84" s="330"/>
      <c r="H84" s="389"/>
      <c r="I84" s="393">
        <f>IF(OR(H84=Liste!A76,'3.Services'!H84=Liste!A77,'3.Services'!H84=Liste!A80,'3.Services'!H84=""),0,1)</f>
        <v>0</v>
      </c>
      <c r="J84" s="330"/>
      <c r="K84" s="399" t="str">
        <f t="shared" si="4"/>
        <v/>
      </c>
      <c r="L84" s="330"/>
      <c r="M84"/>
    </row>
    <row r="85" spans="1:13" s="10" customFormat="1" ht="60" customHeight="1" x14ac:dyDescent="0.3">
      <c r="A85" s="55"/>
      <c r="B85" s="123"/>
      <c r="C85" s="55"/>
      <c r="D85" s="585"/>
      <c r="E85" s="406" t="s">
        <v>328</v>
      </c>
      <c r="F85" s="58"/>
      <c r="G85" s="330"/>
      <c r="H85" s="389"/>
      <c r="I85" s="393">
        <f>IF(OR(H85=Liste!A77,'3.Services'!H85=Liste!A78,'3.Services'!H85=Liste!A81,'3.Services'!H85=""),0,1)</f>
        <v>0</v>
      </c>
      <c r="J85" s="330"/>
      <c r="K85" s="399" t="str">
        <f t="shared" si="4"/>
        <v/>
      </c>
      <c r="L85" s="330"/>
      <c r="M85"/>
    </row>
    <row r="86" spans="1:13" s="10" customFormat="1" x14ac:dyDescent="0.3">
      <c r="A86" s="55"/>
      <c r="B86" s="123"/>
      <c r="C86" s="55"/>
      <c r="D86" s="69"/>
      <c r="E86" s="90"/>
      <c r="F86" s="56"/>
      <c r="G86" s="182"/>
      <c r="H86" s="182"/>
      <c r="I86" s="393"/>
      <c r="J86" s="182"/>
      <c r="K86" s="399"/>
      <c r="L86" s="182"/>
      <c r="M86"/>
    </row>
    <row r="87" spans="1:13" s="10" customFormat="1" ht="60" customHeight="1" x14ac:dyDescent="0.3">
      <c r="A87" s="55"/>
      <c r="B87" s="123"/>
      <c r="C87" s="55"/>
      <c r="D87" s="69"/>
      <c r="E87" s="558" t="s">
        <v>275</v>
      </c>
      <c r="F87" s="558"/>
      <c r="G87" s="385" t="e">
        <f>SUM(I81:I85)/COUNTA(H81:H85)</f>
        <v>#DIV/0!</v>
      </c>
      <c r="I87" s="393"/>
      <c r="J87" s="182"/>
      <c r="K87" s="399"/>
      <c r="L87" s="182"/>
      <c r="M87"/>
    </row>
    <row r="88" spans="1:13" s="10" customFormat="1" ht="60" customHeight="1" x14ac:dyDescent="0.3">
      <c r="A88" s="55"/>
      <c r="B88" s="123"/>
      <c r="C88" s="55"/>
      <c r="D88" s="69"/>
      <c r="E88" s="558" t="s">
        <v>87</v>
      </c>
      <c r="F88" s="558"/>
      <c r="G88" s="385" t="e">
        <f>SUM(K81:K85)/COUNTA(J81:J85)</f>
        <v>#DIV/0!</v>
      </c>
      <c r="I88" s="393"/>
      <c r="J88" s="182"/>
      <c r="K88" s="399"/>
      <c r="L88" s="182"/>
      <c r="M88"/>
    </row>
    <row r="89" spans="1:13" s="99" customFormat="1" ht="21.6" thickBot="1" x14ac:dyDescent="0.35">
      <c r="A89" s="55"/>
      <c r="B89" s="123"/>
      <c r="C89" s="55"/>
      <c r="D89" s="69"/>
      <c r="E89" s="90"/>
      <c r="F89" s="56"/>
      <c r="G89" s="182"/>
      <c r="H89" s="182"/>
      <c r="I89" s="393"/>
      <c r="J89" s="182"/>
      <c r="K89" s="399"/>
      <c r="L89" s="182"/>
      <c r="M89" s="40"/>
    </row>
    <row r="90" spans="1:13" s="10" customFormat="1" ht="30" thickBot="1" x14ac:dyDescent="0.35">
      <c r="A90" s="55"/>
      <c r="B90" s="123"/>
      <c r="C90" s="499"/>
      <c r="D90" s="120"/>
      <c r="E90" s="500" t="s">
        <v>71</v>
      </c>
      <c r="F90" s="99"/>
      <c r="G90" s="181"/>
      <c r="H90" s="182"/>
      <c r="I90" s="393"/>
      <c r="J90" s="182"/>
      <c r="K90" s="399"/>
      <c r="L90" s="182"/>
      <c r="M90"/>
    </row>
    <row r="91" spans="1:13" x14ac:dyDescent="0.3">
      <c r="A91" s="55"/>
      <c r="B91" s="123"/>
      <c r="C91" s="55"/>
      <c r="D91" s="70"/>
      <c r="E91" s="93"/>
      <c r="F91" s="71"/>
      <c r="G91" s="196"/>
      <c r="H91" s="196"/>
      <c r="I91" s="393"/>
      <c r="J91" s="196"/>
      <c r="K91" s="399"/>
      <c r="L91" s="196"/>
      <c r="M91"/>
    </row>
    <row r="92" spans="1:13" ht="60" customHeight="1" x14ac:dyDescent="0.3">
      <c r="A92" s="55"/>
      <c r="B92" s="123"/>
      <c r="C92" s="55"/>
      <c r="D92" s="579" t="s">
        <v>101</v>
      </c>
      <c r="E92" s="192" t="s">
        <v>15</v>
      </c>
      <c r="F92" s="67"/>
      <c r="G92" s="330"/>
      <c r="H92" s="389"/>
      <c r="I92" s="393">
        <f>IF(OR(H92=Liste!A84,'3.Services'!H92=Liste!A85,'3.Services'!H92=Liste!A88,'3.Services'!H92=""),0,1)</f>
        <v>0</v>
      </c>
      <c r="J92" s="330"/>
      <c r="K92" s="399" t="str">
        <f>IF(J92="OUI",1,"")</f>
        <v/>
      </c>
      <c r="L92" s="330"/>
      <c r="M92"/>
    </row>
    <row r="93" spans="1:13" ht="60" customHeight="1" x14ac:dyDescent="0.3">
      <c r="A93" s="55"/>
      <c r="B93" s="123"/>
      <c r="C93" s="55"/>
      <c r="D93" s="585"/>
      <c r="E93" s="406" t="s">
        <v>329</v>
      </c>
      <c r="F93" s="58"/>
      <c r="G93" s="330"/>
      <c r="H93" s="389"/>
      <c r="I93" s="393">
        <f>IF(OR(H93=Liste!A85,'3.Services'!H93=Liste!A86,'3.Services'!H93=Liste!A89,'3.Services'!H93=""),0,1)</f>
        <v>0</v>
      </c>
      <c r="J93" s="330"/>
      <c r="K93" s="399" t="str">
        <f t="shared" ref="K93" si="5">IF(J93="OUI",1,"")</f>
        <v/>
      </c>
      <c r="L93" s="330"/>
      <c r="M93"/>
    </row>
    <row r="94" spans="1:13" ht="17.399999999999999" x14ac:dyDescent="0.3">
      <c r="A94" s="55"/>
      <c r="B94" s="123"/>
      <c r="C94"/>
      <c r="D94"/>
      <c r="E94"/>
      <c r="F94"/>
      <c r="G94"/>
      <c r="H94"/>
      <c r="I94" s="393"/>
      <c r="J94"/>
      <c r="K94" s="399"/>
      <c r="L94"/>
      <c r="M94"/>
    </row>
    <row r="95" spans="1:13" ht="60" customHeight="1" x14ac:dyDescent="0.3">
      <c r="A95" s="55"/>
      <c r="B95" s="123"/>
      <c r="C95" s="55"/>
      <c r="D95" s="381"/>
      <c r="E95" s="558" t="s">
        <v>275</v>
      </c>
      <c r="F95" s="558"/>
      <c r="G95" s="390" t="e">
        <f>SUM(I92:I93)/COUNTA(H92:H93)</f>
        <v>#DIV/0!</v>
      </c>
      <c r="I95" s="393"/>
      <c r="J95"/>
      <c r="K95" s="399"/>
      <c r="L95"/>
      <c r="M95"/>
    </row>
    <row r="96" spans="1:13" ht="60" customHeight="1" x14ac:dyDescent="0.3">
      <c r="A96" s="55"/>
      <c r="B96" s="123"/>
      <c r="C96" s="55"/>
      <c r="D96" s="381"/>
      <c r="E96" s="558" t="s">
        <v>87</v>
      </c>
      <c r="F96" s="558"/>
      <c r="G96" s="391" t="e">
        <f>SUM(K92:K93)/COUNTA(J92:J93)</f>
        <v>#DIV/0!</v>
      </c>
      <c r="I96" s="393"/>
      <c r="J96"/>
      <c r="K96" s="399"/>
      <c r="L96"/>
      <c r="M96"/>
    </row>
    <row r="97" spans="1:13" ht="17.399999999999999" x14ac:dyDescent="0.3">
      <c r="A97" s="55"/>
      <c r="B97"/>
      <c r="C97"/>
      <c r="D97"/>
      <c r="E97"/>
      <c r="F97"/>
      <c r="G97"/>
      <c r="H97"/>
      <c r="I97" s="393"/>
      <c r="J97"/>
      <c r="K97" s="399"/>
      <c r="L97"/>
      <c r="M97"/>
    </row>
    <row r="98" spans="1:13" ht="34.200000000000003" x14ac:dyDescent="0.3">
      <c r="A98" s="55"/>
      <c r="B98" s="212" t="s">
        <v>400</v>
      </c>
      <c r="C98" s="179"/>
      <c r="D98" s="179"/>
      <c r="E98" s="213" t="s">
        <v>207</v>
      </c>
      <c r="F98" s="84"/>
      <c r="G98"/>
      <c r="H98" s="182"/>
      <c r="I98" s="393"/>
      <c r="J98" s="182"/>
      <c r="K98" s="399"/>
      <c r="L98" s="182"/>
      <c r="M98"/>
    </row>
    <row r="99" spans="1:13" ht="21.6" thickBot="1" x14ac:dyDescent="0.35">
      <c r="A99" s="55"/>
      <c r="B99" s="123"/>
      <c r="C99" s="55"/>
      <c r="D99" s="69"/>
      <c r="E99" s="90"/>
      <c r="F99" s="56"/>
      <c r="G99" s="198"/>
      <c r="H99" s="198"/>
      <c r="I99" s="393"/>
      <c r="J99" s="198"/>
      <c r="K99" s="399"/>
      <c r="L99" s="198"/>
      <c r="M99"/>
    </row>
    <row r="100" spans="1:13" ht="30" thickBot="1" x14ac:dyDescent="0.35">
      <c r="A100" s="55"/>
      <c r="B100" s="123"/>
      <c r="C100" s="499"/>
      <c r="D100" s="120"/>
      <c r="E100" s="500" t="s">
        <v>203</v>
      </c>
      <c r="F100" s="99"/>
      <c r="G100" s="181"/>
      <c r="H100" s="198"/>
      <c r="I100" s="393"/>
      <c r="J100" s="198"/>
      <c r="K100" s="399"/>
      <c r="L100" s="198"/>
      <c r="M100"/>
    </row>
    <row r="101" spans="1:13" s="37" customFormat="1" x14ac:dyDescent="0.3">
      <c r="A101" s="55"/>
      <c r="B101" s="123"/>
      <c r="C101" s="55"/>
      <c r="D101" s="69"/>
      <c r="E101" s="90"/>
      <c r="F101" s="56"/>
      <c r="G101" s="198"/>
      <c r="H101" s="198"/>
      <c r="I101" s="393"/>
      <c r="J101" s="198"/>
      <c r="K101" s="399"/>
      <c r="L101" s="198"/>
      <c r="M101" s="36"/>
    </row>
    <row r="102" spans="1:13" s="37" customFormat="1" ht="60" customHeight="1" x14ac:dyDescent="0.3">
      <c r="A102" s="72"/>
      <c r="B102" s="126"/>
      <c r="C102" s="72"/>
      <c r="D102" s="579" t="s">
        <v>129</v>
      </c>
      <c r="E102" s="192" t="s">
        <v>26</v>
      </c>
      <c r="F102" s="73"/>
      <c r="G102" s="330"/>
      <c r="H102" s="389"/>
      <c r="I102" s="393">
        <f>IF(OR(H102=Liste!A94,'3.Services'!H102=Liste!A95,'3.Services'!H102=Liste!A98,'3.Services'!H102=""),0,1)</f>
        <v>0</v>
      </c>
      <c r="J102" s="330"/>
      <c r="K102" s="399" t="str">
        <f t="shared" ref="K102:K104" si="6">IF(J102="OUI",1,"")</f>
        <v/>
      </c>
      <c r="L102" s="330"/>
      <c r="M102" s="36"/>
    </row>
    <row r="103" spans="1:13" s="37" customFormat="1" ht="60" customHeight="1" x14ac:dyDescent="0.3">
      <c r="A103" s="72"/>
      <c r="B103" s="126"/>
      <c r="C103" s="72"/>
      <c r="D103" s="580"/>
      <c r="E103" s="193" t="s">
        <v>27</v>
      </c>
      <c r="F103" s="74"/>
      <c r="G103" s="330"/>
      <c r="H103" s="389"/>
      <c r="I103" s="393">
        <f>IF(OR(H103=Liste!A95,'3.Services'!H103=Liste!A96,'3.Services'!H103=Liste!A99,'3.Services'!H103=""),0,1)</f>
        <v>0</v>
      </c>
      <c r="J103" s="330"/>
      <c r="K103" s="399" t="str">
        <f t="shared" si="6"/>
        <v/>
      </c>
      <c r="L103" s="330"/>
      <c r="M103" s="36"/>
    </row>
    <row r="104" spans="1:13" s="37" customFormat="1" ht="60" customHeight="1" x14ac:dyDescent="0.3">
      <c r="A104" s="72"/>
      <c r="B104" s="126"/>
      <c r="C104" s="72"/>
      <c r="D104" s="581"/>
      <c r="E104" s="194" t="s">
        <v>28</v>
      </c>
      <c r="F104" s="75"/>
      <c r="G104" s="330"/>
      <c r="H104" s="389"/>
      <c r="I104" s="393">
        <f>IF(OR(H104=Liste!A96,'3.Services'!H104=Liste!A97,'3.Services'!H104=Liste!A100,'3.Services'!H104=""),0,1)</f>
        <v>0</v>
      </c>
      <c r="J104" s="330"/>
      <c r="K104" s="399" t="str">
        <f t="shared" si="6"/>
        <v/>
      </c>
      <c r="L104" s="330"/>
      <c r="M104" s="36"/>
    </row>
    <row r="105" spans="1:13" s="37" customFormat="1" ht="17.399999999999999" x14ac:dyDescent="0.3">
      <c r="A105" s="72"/>
      <c r="B105" s="126"/>
      <c r="C105" s="72"/>
      <c r="D105"/>
      <c r="E105"/>
      <c r="F105"/>
      <c r="G105"/>
      <c r="H105"/>
      <c r="I105" s="393"/>
      <c r="J105"/>
      <c r="K105" s="399"/>
      <c r="L105"/>
      <c r="M105" s="36"/>
    </row>
    <row r="106" spans="1:13" s="37" customFormat="1" ht="60" customHeight="1" x14ac:dyDescent="0.3">
      <c r="A106" s="72"/>
      <c r="B106" s="126"/>
      <c r="C106" s="72"/>
      <c r="D106"/>
      <c r="E106" s="558" t="s">
        <v>275</v>
      </c>
      <c r="F106" s="558"/>
      <c r="G106" s="390" t="e">
        <f>SUM(I102:I104)/COUNTA(H102:H104)</f>
        <v>#DIV/0!</v>
      </c>
      <c r="I106" s="393"/>
      <c r="J106"/>
      <c r="K106" s="399"/>
      <c r="L106"/>
      <c r="M106" s="36"/>
    </row>
    <row r="107" spans="1:13" s="19" customFormat="1" ht="60" customHeight="1" x14ac:dyDescent="0.3">
      <c r="A107" s="72"/>
      <c r="B107" s="126"/>
      <c r="C107" s="72"/>
      <c r="D107"/>
      <c r="E107" s="558" t="s">
        <v>87</v>
      </c>
      <c r="F107" s="558"/>
      <c r="G107" s="391" t="e">
        <f>SUM(K102:K104)/COUNTA(J102:J104)</f>
        <v>#DIV/0!</v>
      </c>
      <c r="H107" s="37"/>
      <c r="I107" s="393"/>
      <c r="J107"/>
      <c r="K107" s="399"/>
      <c r="L107"/>
      <c r="M107"/>
    </row>
    <row r="108" spans="1:13" s="206" customFormat="1" ht="37.799999999999997" x14ac:dyDescent="0.7">
      <c r="A108" s="55"/>
      <c r="B108" s="123"/>
      <c r="C108" s="55"/>
      <c r="D108" s="48"/>
      <c r="E108"/>
      <c r="F108"/>
      <c r="G108"/>
      <c r="H108"/>
      <c r="I108" s="393"/>
      <c r="J108"/>
      <c r="K108" s="399"/>
      <c r="L108"/>
      <c r="M108" s="209"/>
    </row>
    <row r="109" spans="1:13" s="19" customFormat="1" ht="36.6" x14ac:dyDescent="0.6">
      <c r="A109" s="205"/>
      <c r="B109" s="212" t="s">
        <v>401</v>
      </c>
      <c r="C109" s="179"/>
      <c r="D109" s="179"/>
      <c r="E109" s="293" t="s">
        <v>208</v>
      </c>
      <c r="F109" s="206"/>
      <c r="G109"/>
      <c r="H109" s="207"/>
      <c r="I109" s="393"/>
      <c r="J109" s="207"/>
      <c r="K109" s="399"/>
      <c r="L109" s="207"/>
      <c r="M109"/>
    </row>
    <row r="110" spans="1:13" s="19" customFormat="1" ht="21.6" thickBot="1" x14ac:dyDescent="0.35">
      <c r="A110" s="55"/>
      <c r="B110" s="123"/>
      <c r="C110" s="55"/>
      <c r="D110" s="69"/>
      <c r="E110" s="95"/>
      <c r="F110" s="77"/>
      <c r="G110" s="195"/>
      <c r="H110" s="182"/>
      <c r="I110" s="393"/>
      <c r="J110" s="182"/>
      <c r="K110" s="399"/>
      <c r="L110" s="182"/>
      <c r="M110"/>
    </row>
    <row r="111" spans="1:13" s="19" customFormat="1" ht="30" thickBot="1" x14ac:dyDescent="0.35">
      <c r="A111" s="55"/>
      <c r="B111" s="123"/>
      <c r="C111" s="499"/>
      <c r="D111" s="120"/>
      <c r="E111" s="500" t="s">
        <v>204</v>
      </c>
      <c r="F111" s="99"/>
      <c r="G111" s="181"/>
      <c r="H111" s="182"/>
      <c r="I111" s="393"/>
      <c r="J111" s="182"/>
      <c r="K111" s="399"/>
      <c r="L111" s="182"/>
      <c r="M111"/>
    </row>
    <row r="112" spans="1:13" s="19" customFormat="1" x14ac:dyDescent="0.3">
      <c r="A112" s="55"/>
      <c r="B112" s="123"/>
      <c r="C112" s="55"/>
      <c r="D112" s="69"/>
      <c r="E112" s="95"/>
      <c r="F112" s="77"/>
      <c r="G112" s="195"/>
      <c r="H112" s="182"/>
      <c r="I112" s="393"/>
      <c r="J112" s="182"/>
      <c r="K112" s="399"/>
      <c r="L112" s="182"/>
      <c r="M112"/>
    </row>
    <row r="113" spans="1:13" s="19" customFormat="1" ht="60" customHeight="1" x14ac:dyDescent="0.3">
      <c r="A113" s="55"/>
      <c r="B113" s="123"/>
      <c r="C113" s="55"/>
      <c r="D113" s="579" t="s">
        <v>102</v>
      </c>
      <c r="E113" s="192" t="s">
        <v>330</v>
      </c>
      <c r="F113" s="67"/>
      <c r="G113" s="330"/>
      <c r="H113" s="389"/>
      <c r="I113" s="393">
        <f>IF(OR(H113=Liste!A105,'3.Services'!H113=Liste!A106,'3.Services'!H113=Liste!A109,'3.Services'!H113=""),0,1)</f>
        <v>0</v>
      </c>
      <c r="J113" s="330"/>
      <c r="K113" s="399" t="str">
        <f t="shared" ref="K113:K119" si="7">IF(J113="OUI",1,"")</f>
        <v/>
      </c>
      <c r="L113" s="330"/>
      <c r="M113"/>
    </row>
    <row r="114" spans="1:13" s="19" customFormat="1" ht="60" customHeight="1" x14ac:dyDescent="0.3">
      <c r="A114" s="55"/>
      <c r="B114" s="123"/>
      <c r="C114" s="55"/>
      <c r="D114" s="580"/>
      <c r="E114" s="193" t="s">
        <v>61</v>
      </c>
      <c r="F114" s="57"/>
      <c r="G114" s="330"/>
      <c r="H114" s="389"/>
      <c r="I114" s="393">
        <f>IF(OR(H114=Liste!A106,'3.Services'!H114=Liste!A107,'3.Services'!H114=Liste!A110,'3.Services'!H114=""),0,1)</f>
        <v>0</v>
      </c>
      <c r="J114" s="330"/>
      <c r="K114" s="399" t="str">
        <f t="shared" si="7"/>
        <v/>
      </c>
      <c r="L114" s="330"/>
      <c r="M114"/>
    </row>
    <row r="115" spans="1:13" s="19" customFormat="1" ht="60" customHeight="1" x14ac:dyDescent="0.3">
      <c r="A115" s="55"/>
      <c r="B115" s="123"/>
      <c r="C115" s="55"/>
      <c r="D115" s="580"/>
      <c r="E115" s="193" t="s">
        <v>60</v>
      </c>
      <c r="F115" s="57"/>
      <c r="G115" s="330"/>
      <c r="H115" s="389"/>
      <c r="I115" s="393">
        <f>IF(OR(H115=Liste!A107,'3.Services'!H115=Liste!A108,'3.Services'!H115=Liste!A111,'3.Services'!H115=""),0,1)</f>
        <v>0</v>
      </c>
      <c r="J115" s="330"/>
      <c r="K115" s="399" t="str">
        <f t="shared" si="7"/>
        <v/>
      </c>
      <c r="L115" s="330"/>
      <c r="M115"/>
    </row>
    <row r="116" spans="1:13" s="19" customFormat="1" ht="60" customHeight="1" x14ac:dyDescent="0.3">
      <c r="A116" s="55"/>
      <c r="B116" s="123"/>
      <c r="C116" s="55"/>
      <c r="D116" s="580"/>
      <c r="E116" s="353" t="s">
        <v>271</v>
      </c>
      <c r="F116" s="57"/>
      <c r="G116" s="330"/>
      <c r="H116" s="389"/>
      <c r="I116" s="393">
        <f>IF(OR(H116=Liste!A108,'3.Services'!H116=Liste!A109,'3.Services'!H116=Liste!A112,'3.Services'!H116=""),0,1)</f>
        <v>0</v>
      </c>
      <c r="J116" s="330"/>
      <c r="K116" s="399" t="str">
        <f t="shared" si="7"/>
        <v/>
      </c>
      <c r="L116" s="330"/>
      <c r="M116"/>
    </row>
    <row r="117" spans="1:13" s="19" customFormat="1" ht="60" customHeight="1" x14ac:dyDescent="0.3">
      <c r="A117" s="55"/>
      <c r="B117" s="123"/>
      <c r="C117" s="55"/>
      <c r="D117" s="580"/>
      <c r="E117" s="294" t="s">
        <v>315</v>
      </c>
      <c r="F117" s="57"/>
      <c r="G117" s="330"/>
      <c r="H117" s="389"/>
      <c r="I117" s="393">
        <f>IF(OR(H117=Liste!A109,'3.Services'!H117=Liste!A110,'3.Services'!H117=Liste!A113,'3.Services'!H117=""),0,1)</f>
        <v>0</v>
      </c>
      <c r="J117" s="330"/>
      <c r="K117" s="399" t="str">
        <f t="shared" si="7"/>
        <v/>
      </c>
      <c r="L117" s="330"/>
      <c r="M117"/>
    </row>
    <row r="118" spans="1:13" s="19" customFormat="1" ht="60" customHeight="1" x14ac:dyDescent="0.3">
      <c r="A118" s="55"/>
      <c r="B118" s="123"/>
      <c r="C118" s="55"/>
      <c r="D118" s="580"/>
      <c r="E118" s="193" t="s">
        <v>57</v>
      </c>
      <c r="F118" s="57"/>
      <c r="G118" s="330"/>
      <c r="H118" s="389"/>
      <c r="I118" s="393">
        <f>IF(OR(H118=Liste!A110,'3.Services'!H118=Liste!A111,'3.Services'!H118=Liste!A114,'3.Services'!H118=""),0,1)</f>
        <v>0</v>
      </c>
      <c r="J118" s="330"/>
      <c r="K118" s="399" t="str">
        <f t="shared" si="7"/>
        <v/>
      </c>
      <c r="L118" s="330"/>
      <c r="M118"/>
    </row>
    <row r="119" spans="1:13" s="19" customFormat="1" ht="60" customHeight="1" x14ac:dyDescent="0.3">
      <c r="A119" s="55"/>
      <c r="B119" s="123"/>
      <c r="C119" s="55"/>
      <c r="D119" s="581"/>
      <c r="E119" s="406" t="s">
        <v>331</v>
      </c>
      <c r="F119" s="58"/>
      <c r="G119" s="330"/>
      <c r="H119" s="389"/>
      <c r="I119" s="393">
        <f>IF(OR(H119=Liste!A111,'3.Services'!H119=Liste!A112,'3.Services'!H119=Liste!A115,'3.Services'!H119=""),0,1)</f>
        <v>0</v>
      </c>
      <c r="J119" s="330"/>
      <c r="K119" s="399" t="str">
        <f t="shared" si="7"/>
        <v/>
      </c>
      <c r="L119" s="330"/>
      <c r="M119"/>
    </row>
    <row r="120" spans="1:13" s="19" customFormat="1" ht="17.399999999999999" x14ac:dyDescent="0.3">
      <c r="A120" s="55"/>
      <c r="B120" s="123"/>
      <c r="C120"/>
      <c r="D120"/>
      <c r="E120"/>
      <c r="F120"/>
      <c r="G120"/>
      <c r="H120"/>
      <c r="I120" s="393"/>
      <c r="J120"/>
      <c r="K120" s="399"/>
      <c r="L120"/>
      <c r="M120"/>
    </row>
    <row r="121" spans="1:13" s="19" customFormat="1" ht="60" customHeight="1" x14ac:dyDescent="0.3">
      <c r="A121" s="55"/>
      <c r="B121" s="123"/>
      <c r="C121"/>
      <c r="D121"/>
      <c r="E121" s="558" t="s">
        <v>275</v>
      </c>
      <c r="F121" s="558"/>
      <c r="G121" s="390" t="e">
        <f>SUM(I113:I119)/COUNTA(H113:H119)</f>
        <v>#DIV/0!</v>
      </c>
      <c r="I121" s="393"/>
      <c r="J121"/>
      <c r="K121" s="399"/>
      <c r="L121"/>
      <c r="M121"/>
    </row>
    <row r="122" spans="1:13" s="19" customFormat="1" ht="60" customHeight="1" x14ac:dyDescent="0.3">
      <c r="A122" s="55"/>
      <c r="B122" s="123"/>
      <c r="C122"/>
      <c r="D122"/>
      <c r="E122" s="558" t="s">
        <v>87</v>
      </c>
      <c r="F122" s="558"/>
      <c r="G122" s="391" t="e">
        <f>SUM(K117:K119)/COUNTA(J117:J119)</f>
        <v>#DIV/0!</v>
      </c>
      <c r="I122" s="393"/>
      <c r="J122"/>
      <c r="K122" s="399"/>
      <c r="L122"/>
      <c r="M122"/>
    </row>
    <row r="123" spans="1:13" s="19" customFormat="1" ht="17.399999999999999" x14ac:dyDescent="0.3">
      <c r="A123" s="55"/>
      <c r="B123" s="123"/>
      <c r="C123"/>
      <c r="D123"/>
      <c r="E123"/>
      <c r="F123"/>
      <c r="G123"/>
      <c r="H123"/>
      <c r="I123" s="393"/>
      <c r="J123"/>
      <c r="K123" s="399"/>
      <c r="L123"/>
      <c r="M123"/>
    </row>
    <row r="124" spans="1:13" s="19" customFormat="1" ht="68.400000000000006" x14ac:dyDescent="0.3">
      <c r="A124" s="55"/>
      <c r="B124" s="212" t="s">
        <v>402</v>
      </c>
      <c r="C124" s="139"/>
      <c r="D124" s="138"/>
      <c r="E124" s="213" t="s">
        <v>209</v>
      </c>
      <c r="F124" s="84"/>
      <c r="G124" s="182"/>
      <c r="H124" s="182"/>
      <c r="I124" s="393"/>
      <c r="J124" s="182"/>
      <c r="K124" s="399"/>
      <c r="L124" s="182"/>
      <c r="M124"/>
    </row>
    <row r="125" spans="1:13" s="22" customFormat="1" ht="21.6" thickBot="1" x14ac:dyDescent="0.35">
      <c r="A125" s="55"/>
      <c r="B125" s="123"/>
      <c r="C125" s="55"/>
      <c r="D125" s="48"/>
      <c r="E125" s="90"/>
      <c r="F125" s="56"/>
      <c r="G125" s="182"/>
      <c r="H125" s="198"/>
      <c r="I125" s="393"/>
      <c r="J125" s="198"/>
      <c r="K125" s="399"/>
      <c r="L125" s="198"/>
      <c r="M125" s="40"/>
    </row>
    <row r="126" spans="1:13" ht="30" thickBot="1" x14ac:dyDescent="0.35">
      <c r="A126" s="55"/>
      <c r="B126" s="123"/>
      <c r="C126" s="499"/>
      <c r="E126" s="502" t="s">
        <v>74</v>
      </c>
      <c r="F126" s="95"/>
      <c r="G126" s="181"/>
      <c r="H126" s="198"/>
      <c r="I126" s="393"/>
      <c r="J126" s="198"/>
      <c r="K126" s="399"/>
      <c r="L126" s="198"/>
      <c r="M126"/>
    </row>
    <row r="127" spans="1:13" x14ac:dyDescent="0.3">
      <c r="A127" s="55"/>
      <c r="B127" s="123"/>
      <c r="C127" s="55"/>
      <c r="D127" s="48"/>
      <c r="E127" s="90"/>
      <c r="F127" s="56"/>
      <c r="G127" s="198"/>
      <c r="H127" s="198"/>
      <c r="I127" s="393"/>
      <c r="J127" s="198"/>
      <c r="K127" s="399"/>
      <c r="L127" s="198"/>
      <c r="M127"/>
    </row>
    <row r="128" spans="1:13" ht="60" customHeight="1" x14ac:dyDescent="0.3">
      <c r="A128" s="78"/>
      <c r="B128" s="85"/>
      <c r="C128" s="78"/>
      <c r="D128" s="586" t="s">
        <v>167</v>
      </c>
      <c r="E128" s="295" t="s">
        <v>36</v>
      </c>
      <c r="F128" s="79"/>
      <c r="G128" s="330"/>
      <c r="H128" s="389"/>
      <c r="I128" s="393">
        <f>IF(OR(H128=Liste!A120,'3.Services'!H128=Liste!A121,'3.Services'!H128=Liste!A124,'3.Services'!H128=""),0,1)</f>
        <v>0</v>
      </c>
      <c r="J128" s="330"/>
      <c r="K128" s="399" t="str">
        <f t="shared" ref="K128:K140" si="8">IF(J128="OUI",1,"")</f>
        <v/>
      </c>
      <c r="L128" s="330"/>
      <c r="M128"/>
    </row>
    <row r="129" spans="1:13" ht="60" customHeight="1" x14ac:dyDescent="0.3">
      <c r="A129" s="78"/>
      <c r="B129" s="85"/>
      <c r="C129" s="78"/>
      <c r="D129" s="587"/>
      <c r="E129" s="296" t="s">
        <v>37</v>
      </c>
      <c r="F129" s="80"/>
      <c r="G129" s="330"/>
      <c r="H129" s="389"/>
      <c r="I129" s="393">
        <f>IF(OR(H129=Liste!A121,'3.Services'!H129=Liste!A122,'3.Services'!H129=Liste!A125,'3.Services'!H129=""),0,1)</f>
        <v>0</v>
      </c>
      <c r="J129" s="330"/>
      <c r="K129" s="399" t="str">
        <f t="shared" si="8"/>
        <v/>
      </c>
      <c r="L129" s="330"/>
      <c r="M129"/>
    </row>
    <row r="130" spans="1:13" ht="60" customHeight="1" x14ac:dyDescent="0.3">
      <c r="A130" s="78"/>
      <c r="B130" s="85"/>
      <c r="C130" s="78"/>
      <c r="D130" s="587"/>
      <c r="E130" s="296" t="s">
        <v>38</v>
      </c>
      <c r="F130" s="80"/>
      <c r="G130" s="330"/>
      <c r="H130" s="389"/>
      <c r="I130" s="393">
        <f>IF(OR(H130=Liste!A122,'3.Services'!H130=Liste!A123,'3.Services'!H130=Liste!A126,'3.Services'!H130=""),0,1)</f>
        <v>0</v>
      </c>
      <c r="J130" s="330"/>
      <c r="K130" s="399" t="str">
        <f t="shared" si="8"/>
        <v/>
      </c>
      <c r="L130" s="330"/>
      <c r="M130"/>
    </row>
    <row r="131" spans="1:13" ht="60" customHeight="1" x14ac:dyDescent="0.3">
      <c r="A131" s="78"/>
      <c r="B131" s="85"/>
      <c r="C131" s="78"/>
      <c r="D131" s="587"/>
      <c r="E131" s="297" t="s">
        <v>306</v>
      </c>
      <c r="F131" s="80"/>
      <c r="G131" s="330"/>
      <c r="H131" s="389"/>
      <c r="I131" s="393">
        <f>IF(OR(H131=Liste!A123,'3.Services'!H131=Liste!A124,'3.Services'!H131=Liste!A127,'3.Services'!H131=""),0,1)</f>
        <v>0</v>
      </c>
      <c r="J131" s="330"/>
      <c r="K131" s="399"/>
      <c r="L131" s="330"/>
      <c r="M131"/>
    </row>
    <row r="132" spans="1:13" ht="60" customHeight="1" x14ac:dyDescent="0.3">
      <c r="A132" s="78"/>
      <c r="B132" s="85"/>
      <c r="C132" s="78"/>
      <c r="D132" s="587"/>
      <c r="E132" s="296" t="s">
        <v>55</v>
      </c>
      <c r="F132" s="80"/>
      <c r="G132" s="330"/>
      <c r="H132" s="389"/>
      <c r="I132" s="393">
        <f>IF(OR(H132=Liste!A124,'3.Services'!H132=Liste!A125,'3.Services'!H132=Liste!A128,'3.Services'!H132=""),0,1)</f>
        <v>0</v>
      </c>
      <c r="J132" s="330"/>
      <c r="K132" s="399" t="str">
        <f t="shared" si="8"/>
        <v/>
      </c>
      <c r="L132" s="330"/>
      <c r="M132"/>
    </row>
    <row r="133" spans="1:13" ht="60" customHeight="1" x14ac:dyDescent="0.3">
      <c r="A133" s="78"/>
      <c r="B133" s="85"/>
      <c r="C133" s="78"/>
      <c r="D133" s="587"/>
      <c r="E133" s="297" t="s">
        <v>332</v>
      </c>
      <c r="F133" s="81"/>
      <c r="G133" s="330"/>
      <c r="H133" s="389"/>
      <c r="I133" s="393">
        <f>IF(OR(H133=Liste!A125,'3.Services'!H133=Liste!A126,'3.Services'!H133=Liste!A129,'3.Services'!H133=""),0,1)</f>
        <v>0</v>
      </c>
      <c r="J133" s="330"/>
      <c r="K133" s="399" t="str">
        <f t="shared" si="8"/>
        <v/>
      </c>
      <c r="L133" s="330"/>
      <c r="M133"/>
    </row>
    <row r="134" spans="1:13" ht="60" customHeight="1" x14ac:dyDescent="0.3">
      <c r="A134" s="78"/>
      <c r="B134" s="85"/>
      <c r="C134" s="78"/>
      <c r="D134" s="587"/>
      <c r="E134" s="297" t="s">
        <v>333</v>
      </c>
      <c r="F134" s="80"/>
      <c r="G134" s="330"/>
      <c r="H134" s="389"/>
      <c r="I134" s="393">
        <f>IF(OR(H134=Liste!A126,'3.Services'!H134=Liste!A127,'3.Services'!H134=Liste!A130,'3.Services'!H134=""),0,1)</f>
        <v>0</v>
      </c>
      <c r="J134" s="330"/>
      <c r="K134" s="399" t="str">
        <f t="shared" si="8"/>
        <v/>
      </c>
      <c r="L134" s="330"/>
      <c r="M134"/>
    </row>
    <row r="135" spans="1:13" ht="60" customHeight="1" x14ac:dyDescent="0.3">
      <c r="A135" s="78"/>
      <c r="B135" s="85"/>
      <c r="C135" s="78"/>
      <c r="D135" s="587"/>
      <c r="E135" s="297" t="s">
        <v>179</v>
      </c>
      <c r="F135" s="81"/>
      <c r="G135" s="330"/>
      <c r="H135" s="389"/>
      <c r="I135" s="393">
        <f>IF(OR(H135=Liste!A127,'3.Services'!H135=Liste!A128,'3.Services'!H135=Liste!A131,'3.Services'!H135=""),0,1)</f>
        <v>0</v>
      </c>
      <c r="J135" s="330"/>
      <c r="K135" s="399" t="str">
        <f t="shared" si="8"/>
        <v/>
      </c>
      <c r="L135" s="330"/>
      <c r="M135"/>
    </row>
    <row r="136" spans="1:13" ht="60" customHeight="1" x14ac:dyDescent="0.3">
      <c r="A136" s="78"/>
      <c r="B136" s="85"/>
      <c r="C136" s="78"/>
      <c r="D136" s="587"/>
      <c r="E136" s="297" t="s">
        <v>180</v>
      </c>
      <c r="F136" s="81"/>
      <c r="G136" s="330"/>
      <c r="H136" s="389"/>
      <c r="I136" s="393">
        <f>IF(OR(H136=Liste!A128,'3.Services'!H136=Liste!A129,'3.Services'!H136=Liste!A132,'3.Services'!H136=""),0,1)</f>
        <v>0</v>
      </c>
      <c r="J136" s="330"/>
      <c r="K136" s="399" t="str">
        <f t="shared" si="8"/>
        <v/>
      </c>
      <c r="L136" s="330"/>
      <c r="M136"/>
    </row>
    <row r="137" spans="1:13" ht="60" customHeight="1" x14ac:dyDescent="0.3">
      <c r="A137" s="78"/>
      <c r="B137" s="85"/>
      <c r="C137" s="78"/>
      <c r="D137" s="587"/>
      <c r="E137" s="297" t="s">
        <v>39</v>
      </c>
      <c r="F137" s="81"/>
      <c r="G137" s="330"/>
      <c r="H137" s="389"/>
      <c r="I137" s="393">
        <f>IF(OR(H137=Liste!A129,'3.Services'!H137=Liste!A130,'3.Services'!H137=Liste!A133,'3.Services'!H137=""),0,1)</f>
        <v>0</v>
      </c>
      <c r="J137" s="330"/>
      <c r="K137" s="399" t="str">
        <f t="shared" si="8"/>
        <v/>
      </c>
      <c r="L137" s="330"/>
      <c r="M137"/>
    </row>
    <row r="138" spans="1:13" ht="60" customHeight="1" x14ac:dyDescent="0.3">
      <c r="A138" s="78"/>
      <c r="B138" s="85"/>
      <c r="C138" s="78"/>
      <c r="D138" s="587"/>
      <c r="E138" s="297" t="s">
        <v>40</v>
      </c>
      <c r="F138" s="81"/>
      <c r="G138" s="330"/>
      <c r="H138" s="389"/>
      <c r="I138" s="393">
        <f>IF(OR(H138=Liste!A130,'3.Services'!H138=Liste!A131,'3.Services'!H138=Liste!A134,'3.Services'!H138=""),0,1)</f>
        <v>0</v>
      </c>
      <c r="J138" s="330"/>
      <c r="K138" s="399" t="str">
        <f t="shared" si="8"/>
        <v/>
      </c>
      <c r="L138" s="330"/>
      <c r="M138"/>
    </row>
    <row r="139" spans="1:13" ht="60" customHeight="1" x14ac:dyDescent="0.3">
      <c r="A139" s="78"/>
      <c r="B139" s="85"/>
      <c r="C139" s="78"/>
      <c r="D139" s="587"/>
      <c r="E139" s="297" t="s">
        <v>89</v>
      </c>
      <c r="F139" s="81"/>
      <c r="G139" s="330"/>
      <c r="H139" s="389"/>
      <c r="I139" s="393">
        <f>IF(OR(H139=Liste!A131,'3.Services'!H139=Liste!A132,'3.Services'!H139=Liste!A135,'3.Services'!H139=""),0,1)</f>
        <v>0</v>
      </c>
      <c r="J139" s="330"/>
      <c r="K139" s="399" t="str">
        <f t="shared" si="8"/>
        <v/>
      </c>
      <c r="L139" s="330"/>
      <c r="M139"/>
    </row>
    <row r="140" spans="1:13" ht="60" customHeight="1" x14ac:dyDescent="0.3">
      <c r="A140" s="78"/>
      <c r="B140" s="85"/>
      <c r="C140" s="78"/>
      <c r="D140" s="588"/>
      <c r="E140" s="298" t="s">
        <v>41</v>
      </c>
      <c r="F140" s="82"/>
      <c r="G140" s="330"/>
      <c r="H140" s="389"/>
      <c r="I140" s="393">
        <f>IF(OR(H140=Liste!A132,'3.Services'!H140=Liste!A133,'3.Services'!H140=Liste!A136,'3.Services'!H140=""),0,1)</f>
        <v>0</v>
      </c>
      <c r="J140" s="330"/>
      <c r="K140" s="399" t="str">
        <f t="shared" si="8"/>
        <v/>
      </c>
      <c r="L140" s="330"/>
      <c r="M140"/>
    </row>
    <row r="141" spans="1:13" ht="17.399999999999999" x14ac:dyDescent="0.3">
      <c r="A141" s="78"/>
      <c r="B141"/>
      <c r="C141"/>
      <c r="D141"/>
      <c r="E141"/>
      <c r="F141"/>
      <c r="G141"/>
      <c r="H141"/>
      <c r="I141" s="393"/>
      <c r="J141"/>
      <c r="K141" s="399"/>
      <c r="L141"/>
      <c r="M141"/>
    </row>
    <row r="142" spans="1:13" ht="60" customHeight="1" x14ac:dyDescent="0.3">
      <c r="A142" s="78"/>
      <c r="B142"/>
      <c r="C142"/>
      <c r="D142"/>
      <c r="E142" s="558" t="s">
        <v>275</v>
      </c>
      <c r="F142" s="558"/>
      <c r="G142" s="390" t="e">
        <f>SUM(I128:I140)/COUNTA(H128:H140)</f>
        <v>#DIV/0!</v>
      </c>
      <c r="I142" s="393"/>
      <c r="J142"/>
      <c r="K142" s="399"/>
      <c r="L142"/>
      <c r="M142"/>
    </row>
    <row r="143" spans="1:13" s="10" customFormat="1" ht="60" customHeight="1" x14ac:dyDescent="0.3">
      <c r="A143" s="78"/>
      <c r="B143"/>
      <c r="C143"/>
      <c r="D143"/>
      <c r="E143" s="558" t="s">
        <v>87</v>
      </c>
      <c r="F143" s="558"/>
      <c r="G143" s="391" t="e">
        <f>SUM(K128:K140)/COUNTA(J128:J140)</f>
        <v>#DIV/0!</v>
      </c>
      <c r="H143" s="17"/>
      <c r="I143" s="393"/>
      <c r="J143"/>
      <c r="K143" s="399"/>
      <c r="L143"/>
      <c r="M143"/>
    </row>
    <row r="144" spans="1:13" s="99" customFormat="1" ht="21.6" thickBot="1" x14ac:dyDescent="0.35">
      <c r="A144" s="78"/>
      <c r="B144" s="85"/>
      <c r="C144" s="78"/>
      <c r="D144" s="78"/>
      <c r="E144" s="96"/>
      <c r="F144" s="83"/>
      <c r="G144" s="182"/>
      <c r="H144" s="182"/>
      <c r="I144" s="393"/>
      <c r="J144" s="182"/>
      <c r="K144" s="399"/>
      <c r="L144" s="182"/>
      <c r="M144" s="40"/>
    </row>
    <row r="145" spans="1:15" s="10" customFormat="1" ht="30" thickBot="1" x14ac:dyDescent="0.35">
      <c r="A145" s="78"/>
      <c r="B145" s="85"/>
      <c r="C145" s="499"/>
      <c r="D145" s="120"/>
      <c r="E145" s="502" t="s">
        <v>90</v>
      </c>
      <c r="F145" s="95"/>
      <c r="G145" s="181"/>
      <c r="H145" s="182"/>
      <c r="I145" s="393"/>
      <c r="J145" s="182"/>
      <c r="K145" s="399"/>
      <c r="L145" s="182"/>
      <c r="M145"/>
    </row>
    <row r="146" spans="1:15" s="22" customFormat="1" x14ac:dyDescent="0.3">
      <c r="A146" s="78"/>
      <c r="B146" s="85"/>
      <c r="C146" s="78"/>
      <c r="D146" s="78"/>
      <c r="E146" s="95"/>
      <c r="F146" s="77"/>
      <c r="G146" s="195"/>
      <c r="H146" s="182"/>
      <c r="I146" s="393"/>
      <c r="J146" s="182"/>
      <c r="K146" s="399"/>
      <c r="L146" s="182"/>
      <c r="M146" s="40"/>
    </row>
    <row r="147" spans="1:15" s="22" customFormat="1" ht="60" customHeight="1" x14ac:dyDescent="0.3">
      <c r="A147" s="78"/>
      <c r="B147" s="85"/>
      <c r="C147" s="78"/>
      <c r="D147" s="586" t="s">
        <v>168</v>
      </c>
      <c r="E147" s="299" t="s">
        <v>334</v>
      </c>
      <c r="F147" s="102"/>
      <c r="G147" s="330"/>
      <c r="H147" s="389"/>
      <c r="I147" s="393">
        <f>IF(OR(H147=Liste!A139,'3.Services'!H147=Liste!A140,'3.Services'!H147=Liste!A143,'3.Services'!H147=""),0,1)</f>
        <v>0</v>
      </c>
      <c r="J147" s="330"/>
      <c r="K147" s="399" t="str">
        <f t="shared" ref="K147:K149" si="9">IF(J147="OUI",1,"")</f>
        <v/>
      </c>
      <c r="L147" s="330"/>
      <c r="M147" s="40"/>
    </row>
    <row r="148" spans="1:15" s="22" customFormat="1" ht="60" customHeight="1" x14ac:dyDescent="0.3">
      <c r="A148" s="78"/>
      <c r="B148" s="85"/>
      <c r="C148" s="78"/>
      <c r="D148" s="589"/>
      <c r="E148" s="405" t="s">
        <v>335</v>
      </c>
      <c r="F148" s="100"/>
      <c r="G148" s="330"/>
      <c r="H148" s="389"/>
      <c r="I148" s="393">
        <f>IF(OR(H148=Liste!A140,'3.Services'!H148=Liste!A141,'3.Services'!H148=Liste!A144,'3.Services'!H148=""),0,1)</f>
        <v>0</v>
      </c>
      <c r="J148" s="330"/>
      <c r="K148" s="399" t="str">
        <f t="shared" si="9"/>
        <v/>
      </c>
      <c r="L148" s="330"/>
      <c r="M148" s="40"/>
    </row>
    <row r="149" spans="1:15" ht="60" customHeight="1" x14ac:dyDescent="0.3">
      <c r="A149" s="78"/>
      <c r="B149" s="85"/>
      <c r="C149" s="78"/>
      <c r="D149" s="590"/>
      <c r="E149" s="194" t="s">
        <v>42</v>
      </c>
      <c r="F149" s="101"/>
      <c r="G149" s="330"/>
      <c r="H149" s="389"/>
      <c r="I149" s="393">
        <f>IF(OR(H149=Liste!A141,'3.Services'!H149=Liste!A142,'3.Services'!H149=Liste!A145,'3.Services'!H149=""),0,1)</f>
        <v>0</v>
      </c>
      <c r="J149" s="330"/>
      <c r="K149" s="399" t="str">
        <f t="shared" si="9"/>
        <v/>
      </c>
      <c r="L149" s="330"/>
      <c r="M149"/>
    </row>
    <row r="150" spans="1:15" x14ac:dyDescent="0.3">
      <c r="A150" s="55"/>
      <c r="B150" s="123"/>
      <c r="C150" s="55"/>
      <c r="D150" s="48"/>
      <c r="E150" s="94"/>
      <c r="F150" s="76"/>
      <c r="G150" s="197"/>
      <c r="H150" s="197"/>
      <c r="I150" s="393"/>
      <c r="J150" s="197"/>
      <c r="K150" s="399"/>
      <c r="L150" s="197"/>
      <c r="M150"/>
    </row>
    <row r="151" spans="1:15" ht="60" customHeight="1" x14ac:dyDescent="0.3">
      <c r="A151" s="55"/>
      <c r="B151" s="123"/>
      <c r="C151" s="55"/>
      <c r="D151" s="48"/>
      <c r="E151" s="558" t="s">
        <v>275</v>
      </c>
      <c r="F151" s="559"/>
      <c r="G151" s="390" t="e">
        <f>SUM(I147:I149)/COUNTA(H147:H149)</f>
        <v>#DIV/0!</v>
      </c>
      <c r="I151" s="393"/>
      <c r="J151" s="198"/>
      <c r="K151" s="399"/>
      <c r="L151" s="198"/>
      <c r="M151"/>
    </row>
    <row r="152" spans="1:15" ht="60" customHeight="1" x14ac:dyDescent="0.3">
      <c r="A152" s="55"/>
      <c r="B152" s="123"/>
      <c r="C152" s="55"/>
      <c r="D152" s="48"/>
      <c r="E152" s="558" t="s">
        <v>87</v>
      </c>
      <c r="F152" s="559"/>
      <c r="G152" s="391" t="e">
        <f>SUM(K147:K149)/COUNTA(J147:J149)</f>
        <v>#DIV/0!</v>
      </c>
      <c r="I152" s="393"/>
      <c r="J152" s="198"/>
      <c r="K152" s="399"/>
      <c r="L152" s="198"/>
      <c r="M152"/>
    </row>
    <row r="153" spans="1:15" x14ac:dyDescent="0.3">
      <c r="A153" s="55"/>
      <c r="B153" s="123"/>
      <c r="C153" s="55"/>
      <c r="D153" s="48"/>
      <c r="E153" s="90"/>
      <c r="F153" s="56"/>
      <c r="G153" s="198"/>
      <c r="H153" s="198"/>
      <c r="I153" s="393"/>
      <c r="J153" s="198"/>
      <c r="K153" s="399"/>
      <c r="L153" s="198"/>
      <c r="M153"/>
    </row>
    <row r="154" spans="1:15" ht="36.6" x14ac:dyDescent="0.3">
      <c r="A154" s="55"/>
      <c r="B154" s="212" t="s">
        <v>403</v>
      </c>
      <c r="C154" s="205"/>
      <c r="D154" s="210"/>
      <c r="E154" s="213" t="s">
        <v>210</v>
      </c>
      <c r="F154" s="84"/>
      <c r="G154"/>
      <c r="H154" s="182"/>
      <c r="I154" s="393"/>
      <c r="J154" s="182"/>
      <c r="K154" s="399"/>
      <c r="L154" s="182"/>
      <c r="M154"/>
    </row>
    <row r="155" spans="1:15" ht="21.6" thickBot="1" x14ac:dyDescent="0.35">
      <c r="A155" s="55"/>
      <c r="B155" s="123"/>
      <c r="C155" s="55"/>
      <c r="D155" s="48"/>
      <c r="E155" s="90"/>
      <c r="F155" s="56"/>
      <c r="G155" s="198"/>
      <c r="H155" s="198"/>
      <c r="I155" s="393"/>
      <c r="J155" s="198"/>
      <c r="K155" s="399"/>
      <c r="L155" s="198"/>
      <c r="M155"/>
    </row>
    <row r="156" spans="1:15" ht="30" thickBot="1" x14ac:dyDescent="0.35">
      <c r="A156" s="55"/>
      <c r="B156" s="123"/>
      <c r="C156" s="499"/>
      <c r="D156" s="120"/>
      <c r="E156" s="502" t="s">
        <v>211</v>
      </c>
      <c r="F156" s="95"/>
      <c r="G156" s="181"/>
      <c r="H156" s="198"/>
      <c r="I156" s="393"/>
      <c r="J156" s="198"/>
      <c r="K156" s="399"/>
      <c r="L156" s="198"/>
      <c r="M156"/>
    </row>
    <row r="157" spans="1:15" ht="25.2" x14ac:dyDescent="0.4">
      <c r="A157" s="55"/>
      <c r="B157" s="123"/>
      <c r="C157" s="55"/>
      <c r="D157" s="48"/>
      <c r="E157" s="90"/>
      <c r="F157" s="56"/>
      <c r="G157" s="198"/>
      <c r="H157" s="198"/>
      <c r="I157" s="393"/>
      <c r="J157" s="198"/>
      <c r="K157" s="399"/>
      <c r="L157" s="198"/>
      <c r="M157"/>
      <c r="O157" s="177"/>
    </row>
    <row r="158" spans="1:15" ht="60" customHeight="1" x14ac:dyDescent="0.3">
      <c r="A158" s="78"/>
      <c r="B158" s="85"/>
      <c r="C158" s="78"/>
      <c r="D158" s="586" t="s">
        <v>103</v>
      </c>
      <c r="E158" s="192" t="s">
        <v>336</v>
      </c>
      <c r="F158" s="67"/>
      <c r="G158" s="330"/>
      <c r="H158" s="389"/>
      <c r="I158" s="393">
        <f>IF(OR(H158=Liste!A150,'3.Services'!H158=Liste!A151,'3.Services'!H158=Liste!A154,'3.Services'!H158=""),0,1)</f>
        <v>0</v>
      </c>
      <c r="J158" s="330"/>
      <c r="K158" s="399" t="str">
        <f t="shared" ref="K158:K166" si="10">IF(J158="OUI",1,"")</f>
        <v/>
      </c>
      <c r="L158" s="330"/>
      <c r="M158"/>
    </row>
    <row r="159" spans="1:15" ht="60" customHeight="1" x14ac:dyDescent="0.3">
      <c r="A159" s="78"/>
      <c r="B159" s="85"/>
      <c r="C159" s="78"/>
      <c r="D159" s="589"/>
      <c r="E159" s="405" t="s">
        <v>337</v>
      </c>
      <c r="F159" s="57"/>
      <c r="G159" s="330"/>
      <c r="H159" s="389"/>
      <c r="I159" s="393">
        <f>IF(OR(H159=Liste!A151,'3.Services'!H159=Liste!A152,'3.Services'!H159=Liste!A155,'3.Services'!H159=""),0,1)</f>
        <v>0</v>
      </c>
      <c r="J159" s="330"/>
      <c r="K159" s="399" t="str">
        <f t="shared" si="10"/>
        <v/>
      </c>
      <c r="L159" s="330"/>
      <c r="M159"/>
    </row>
    <row r="160" spans="1:15" ht="60" customHeight="1" x14ac:dyDescent="0.3">
      <c r="A160" s="78"/>
      <c r="B160" s="85"/>
      <c r="C160" s="78"/>
      <c r="D160" s="589"/>
      <c r="E160" s="405" t="s">
        <v>338</v>
      </c>
      <c r="F160" s="57"/>
      <c r="G160" s="330"/>
      <c r="H160" s="389"/>
      <c r="I160" s="393">
        <f>IF(OR(H160=Liste!A152,'3.Services'!H160=Liste!A153,'3.Services'!H160=Liste!A156,'3.Services'!H160=""),0,1)</f>
        <v>0</v>
      </c>
      <c r="J160" s="330"/>
      <c r="K160" s="399" t="str">
        <f t="shared" si="10"/>
        <v/>
      </c>
      <c r="L160" s="330"/>
      <c r="M160"/>
    </row>
    <row r="161" spans="1:13" s="19" customFormat="1" ht="60" customHeight="1" x14ac:dyDescent="0.3">
      <c r="A161" s="78"/>
      <c r="B161" s="85"/>
      <c r="C161" s="78"/>
      <c r="D161" s="589"/>
      <c r="E161" s="355" t="s">
        <v>274</v>
      </c>
      <c r="F161" s="57"/>
      <c r="G161" s="330"/>
      <c r="H161" s="389"/>
      <c r="I161" s="393">
        <f>IF(OR(H161=Liste!A153,'3.Services'!H161=Liste!A154,'3.Services'!H161=Liste!A157,'3.Services'!H161=""),0,1)</f>
        <v>0</v>
      </c>
      <c r="J161" s="330"/>
      <c r="K161" s="399" t="str">
        <f t="shared" si="10"/>
        <v/>
      </c>
      <c r="L161" s="330"/>
      <c r="M161"/>
    </row>
    <row r="162" spans="1:13" s="19" customFormat="1" ht="60" customHeight="1" x14ac:dyDescent="0.3">
      <c r="A162" s="78"/>
      <c r="B162" s="85"/>
      <c r="C162" s="78"/>
      <c r="D162" s="589"/>
      <c r="E162" s="310" t="s">
        <v>229</v>
      </c>
      <c r="F162" s="57"/>
      <c r="G162" s="330"/>
      <c r="H162" s="389"/>
      <c r="I162" s="393">
        <f>IF(OR(H162=Liste!A154,'3.Services'!H162=Liste!A155,'3.Services'!H162=Liste!A158,'3.Services'!H162=""),0,1)</f>
        <v>0</v>
      </c>
      <c r="J162" s="330"/>
      <c r="K162" s="399" t="str">
        <f t="shared" si="10"/>
        <v/>
      </c>
      <c r="L162" s="330"/>
      <c r="M162"/>
    </row>
    <row r="163" spans="1:13" s="19" customFormat="1" ht="60" customHeight="1" x14ac:dyDescent="0.3">
      <c r="A163" s="78"/>
      <c r="B163" s="85"/>
      <c r="C163" s="78"/>
      <c r="D163" s="589"/>
      <c r="E163" s="193" t="s">
        <v>65</v>
      </c>
      <c r="F163" s="57"/>
      <c r="G163" s="330"/>
      <c r="H163" s="389"/>
      <c r="I163" s="393">
        <f>IF(OR(H163=Liste!A155,'3.Services'!H163=Liste!A156,'3.Services'!H163=Liste!A159,'3.Services'!H163=""),0,1)</f>
        <v>0</v>
      </c>
      <c r="J163" s="330"/>
      <c r="K163" s="399" t="str">
        <f t="shared" si="10"/>
        <v/>
      </c>
      <c r="L163" s="330"/>
      <c r="M163"/>
    </row>
    <row r="164" spans="1:13" s="19" customFormat="1" ht="60" customHeight="1" x14ac:dyDescent="0.3">
      <c r="A164" s="78"/>
      <c r="B164" s="85"/>
      <c r="C164" s="78"/>
      <c r="D164" s="589"/>
      <c r="E164" s="193" t="s">
        <v>181</v>
      </c>
      <c r="F164" s="57"/>
      <c r="G164" s="330"/>
      <c r="H164" s="389"/>
      <c r="I164" s="393">
        <f>IF(OR(H164=Liste!A156,'3.Services'!H164=Liste!A157,'3.Services'!H164=Liste!A160,'3.Services'!H164=""),0,1)</f>
        <v>0</v>
      </c>
      <c r="J164" s="330"/>
      <c r="K164" s="399" t="str">
        <f t="shared" si="10"/>
        <v/>
      </c>
      <c r="L164" s="330"/>
      <c r="M164"/>
    </row>
    <row r="165" spans="1:13" s="19" customFormat="1" ht="60" customHeight="1" x14ac:dyDescent="0.3">
      <c r="A165" s="78"/>
      <c r="B165" s="85"/>
      <c r="C165" s="78"/>
      <c r="D165" s="589"/>
      <c r="E165" s="405" t="s">
        <v>339</v>
      </c>
      <c r="F165" s="57"/>
      <c r="G165" s="330"/>
      <c r="H165" s="389"/>
      <c r="I165" s="393">
        <f>IF(OR(H165=Liste!A157,'3.Services'!H165=Liste!A158,'3.Services'!H165=Liste!A161,'3.Services'!H165=""),0,1)</f>
        <v>0</v>
      </c>
      <c r="J165" s="330"/>
      <c r="K165" s="399" t="str">
        <f t="shared" si="10"/>
        <v/>
      </c>
      <c r="L165" s="330"/>
      <c r="M165"/>
    </row>
    <row r="166" spans="1:13" s="19" customFormat="1" ht="60" customHeight="1" x14ac:dyDescent="0.3">
      <c r="A166" s="78"/>
      <c r="B166" s="85"/>
      <c r="C166" s="78"/>
      <c r="D166" s="590"/>
      <c r="E166" s="194" t="s">
        <v>1</v>
      </c>
      <c r="F166" s="58"/>
      <c r="G166" s="330"/>
      <c r="H166" s="389"/>
      <c r="I166" s="393">
        <f>IF(OR(H166=Liste!A158,'3.Services'!H166=Liste!A159,'3.Services'!H166=Liste!A162,'3.Services'!H166=""),0,1)</f>
        <v>0</v>
      </c>
      <c r="J166" s="330"/>
      <c r="K166" s="399" t="str">
        <f t="shared" si="10"/>
        <v/>
      </c>
      <c r="L166" s="330"/>
      <c r="M166"/>
    </row>
    <row r="167" spans="1:13" s="19" customFormat="1" x14ac:dyDescent="0.35">
      <c r="A167" s="55"/>
      <c r="B167" s="123"/>
      <c r="C167" s="55"/>
      <c r="D167" s="48"/>
      <c r="E167" s="91"/>
      <c r="F167" s="60"/>
      <c r="G167" s="195"/>
      <c r="H167" s="198"/>
      <c r="I167" s="393"/>
      <c r="J167" s="198"/>
      <c r="K167" s="399"/>
      <c r="L167" s="198"/>
      <c r="M167"/>
    </row>
    <row r="168" spans="1:13" s="19" customFormat="1" ht="60" customHeight="1" x14ac:dyDescent="0.3">
      <c r="A168" s="55"/>
      <c r="B168" s="123"/>
      <c r="C168" s="55"/>
      <c r="D168" s="48"/>
      <c r="E168" s="558" t="s">
        <v>275</v>
      </c>
      <c r="F168" s="558"/>
      <c r="G168" s="390" t="e">
        <f>SUM(I158:I166)/COUNTA(H158:H166)</f>
        <v>#DIV/0!</v>
      </c>
      <c r="I168" s="393"/>
      <c r="J168" s="198"/>
      <c r="K168" s="399"/>
      <c r="L168" s="198"/>
      <c r="M168"/>
    </row>
    <row r="169" spans="1:13" s="19" customFormat="1" ht="60" customHeight="1" x14ac:dyDescent="0.3">
      <c r="A169" s="55"/>
      <c r="B169" s="123"/>
      <c r="C169" s="55"/>
      <c r="D169" s="48"/>
      <c r="E169" s="558" t="s">
        <v>87</v>
      </c>
      <c r="F169" s="558"/>
      <c r="G169" s="391" t="e">
        <f>SUM(K158:K166)/COUNTA(J158:J166)</f>
        <v>#DIV/0!</v>
      </c>
      <c r="I169" s="393"/>
      <c r="J169" s="198"/>
      <c r="K169" s="399"/>
      <c r="L169" s="198"/>
      <c r="M169"/>
    </row>
    <row r="170" spans="1:13" s="19" customFormat="1" ht="69.900000000000006" customHeight="1" x14ac:dyDescent="0.35">
      <c r="A170" s="55"/>
      <c r="B170" s="123"/>
      <c r="C170" s="55"/>
      <c r="D170" s="48"/>
      <c r="E170" s="91"/>
      <c r="F170" s="60"/>
      <c r="G170" s="195"/>
      <c r="H170" s="198"/>
      <c r="I170" s="393"/>
      <c r="J170" s="198"/>
      <c r="K170" s="399"/>
      <c r="L170" s="198"/>
      <c r="M170"/>
    </row>
    <row r="171" spans="1:13" s="19" customFormat="1" ht="36.6" x14ac:dyDescent="0.6">
      <c r="A171" s="55"/>
      <c r="B171" s="212" t="s">
        <v>404</v>
      </c>
      <c r="C171" s="205"/>
      <c r="D171" s="206"/>
      <c r="E171" s="214" t="s">
        <v>212</v>
      </c>
      <c r="F171" s="84"/>
      <c r="G171"/>
      <c r="H171" s="110"/>
      <c r="I171" s="393"/>
      <c r="J171" s="110"/>
      <c r="K171" s="399"/>
      <c r="L171" s="110"/>
      <c r="M171"/>
    </row>
    <row r="172" spans="1:13" s="19" customFormat="1" ht="21.6" thickBot="1" x14ac:dyDescent="0.35">
      <c r="A172" s="55"/>
      <c r="B172" s="123"/>
      <c r="C172" s="55"/>
      <c r="D172" s="48"/>
      <c r="E172" s="90"/>
      <c r="F172" s="56"/>
      <c r="G172" s="198"/>
      <c r="H172" s="198"/>
      <c r="I172" s="393"/>
      <c r="J172" s="198"/>
      <c r="K172" s="399"/>
      <c r="L172" s="198"/>
      <c r="M172"/>
    </row>
    <row r="173" spans="1:13" s="19" customFormat="1" ht="30" thickBot="1" x14ac:dyDescent="0.35">
      <c r="A173" s="55"/>
      <c r="B173" s="123"/>
      <c r="C173" s="499"/>
      <c r="D173" s="120"/>
      <c r="E173" s="503" t="s">
        <v>316</v>
      </c>
      <c r="F173" s="95"/>
      <c r="G173" s="181"/>
      <c r="H173" s="198"/>
      <c r="I173" s="393"/>
      <c r="J173" s="198"/>
      <c r="K173" s="399"/>
      <c r="L173" s="198"/>
      <c r="M173"/>
    </row>
    <row r="174" spans="1:13" s="19" customFormat="1" x14ac:dyDescent="0.3">
      <c r="A174" s="55"/>
      <c r="B174" s="123"/>
      <c r="C174" s="55"/>
      <c r="D174" s="48"/>
      <c r="E174" s="90"/>
      <c r="F174" s="56"/>
      <c r="G174" s="198"/>
      <c r="H174" s="198"/>
      <c r="I174" s="393"/>
      <c r="J174" s="198"/>
      <c r="K174" s="399"/>
      <c r="L174" s="198"/>
      <c r="M174"/>
    </row>
    <row r="175" spans="1:13" s="19" customFormat="1" ht="60" customHeight="1" x14ac:dyDescent="0.3">
      <c r="A175" s="78"/>
      <c r="B175" s="85"/>
      <c r="C175" s="78"/>
      <c r="D175" s="586" t="s">
        <v>104</v>
      </c>
      <c r="E175" s="192" t="s">
        <v>0</v>
      </c>
      <c r="F175" s="67"/>
      <c r="G175" s="330"/>
      <c r="H175" s="389"/>
      <c r="I175" s="393">
        <f>IF(OR(H175=Liste!A167,'3.Services'!H175=Liste!A168,'3.Services'!H175=Liste!A171,'3.Services'!H175=""),0,1)</f>
        <v>0</v>
      </c>
      <c r="J175" s="330"/>
      <c r="K175" s="399" t="str">
        <f t="shared" ref="K175:K180" si="11">IF(J175="OUI",1,"")</f>
        <v/>
      </c>
      <c r="L175" s="330"/>
      <c r="M175"/>
    </row>
    <row r="176" spans="1:13" s="19" customFormat="1" ht="60" customHeight="1" x14ac:dyDescent="0.3">
      <c r="A176" s="78"/>
      <c r="B176" s="85"/>
      <c r="C176" s="78"/>
      <c r="D176" s="587"/>
      <c r="E176" s="193" t="s">
        <v>33</v>
      </c>
      <c r="F176" s="57"/>
      <c r="G176" s="330"/>
      <c r="H176" s="389"/>
      <c r="I176" s="393">
        <f>IF(OR(H176=Liste!A168,'3.Services'!H176=Liste!A169,'3.Services'!H176=Liste!A172,'3.Services'!H176=""),0,1)</f>
        <v>0</v>
      </c>
      <c r="J176" s="330"/>
      <c r="K176" s="399" t="str">
        <f t="shared" si="11"/>
        <v/>
      </c>
      <c r="L176" s="330"/>
      <c r="M176"/>
    </row>
    <row r="177" spans="1:16" s="19" customFormat="1" ht="60" customHeight="1" x14ac:dyDescent="0.3">
      <c r="A177" s="78"/>
      <c r="B177" s="85"/>
      <c r="C177" s="78"/>
      <c r="D177" s="587"/>
      <c r="E177" s="304" t="s">
        <v>217</v>
      </c>
      <c r="F177" s="57"/>
      <c r="G177" s="330"/>
      <c r="H177" s="389"/>
      <c r="I177" s="393">
        <f>IF(OR(H177=Liste!A169,'3.Services'!H177=Liste!A170,'3.Services'!H177=Liste!A173,'3.Services'!H177=""),0,1)</f>
        <v>0</v>
      </c>
      <c r="J177" s="330"/>
      <c r="K177" s="399" t="str">
        <f t="shared" si="11"/>
        <v/>
      </c>
      <c r="L177" s="330"/>
      <c r="M177"/>
    </row>
    <row r="178" spans="1:16" s="19" customFormat="1" ht="60" customHeight="1" x14ac:dyDescent="0.3">
      <c r="A178" s="78"/>
      <c r="B178" s="85"/>
      <c r="C178" s="78"/>
      <c r="D178" s="587"/>
      <c r="E178" s="292" t="s">
        <v>182</v>
      </c>
      <c r="F178" s="65"/>
      <c r="G178" s="330"/>
      <c r="H178" s="389"/>
      <c r="I178" s="393">
        <f>IF(OR(H178=Liste!A170,'3.Services'!H178=Liste!A171,'3.Services'!H178=Liste!A174,'3.Services'!H178=""),0,1)</f>
        <v>0</v>
      </c>
      <c r="J178" s="330"/>
      <c r="K178" s="399" t="str">
        <f t="shared" si="11"/>
        <v/>
      </c>
      <c r="L178" s="330"/>
      <c r="M178"/>
    </row>
    <row r="179" spans="1:16" s="19" customFormat="1" ht="60" customHeight="1" x14ac:dyDescent="0.3">
      <c r="A179" s="78"/>
      <c r="B179" s="85"/>
      <c r="C179" s="78"/>
      <c r="D179" s="587"/>
      <c r="E179" s="193" t="s">
        <v>34</v>
      </c>
      <c r="F179" s="57"/>
      <c r="G179" s="330"/>
      <c r="H179" s="389"/>
      <c r="I179" s="393">
        <f>IF(OR(H179=Liste!A171,'3.Services'!H179=Liste!A172,'3.Services'!H179=Liste!A175,'3.Services'!H179=""),0,1)</f>
        <v>0</v>
      </c>
      <c r="J179" s="330"/>
      <c r="K179" s="399" t="str">
        <f t="shared" si="11"/>
        <v/>
      </c>
      <c r="L179" s="330"/>
      <c r="M179"/>
    </row>
    <row r="180" spans="1:16" s="19" customFormat="1" ht="60" customHeight="1" x14ac:dyDescent="0.3">
      <c r="A180" s="78"/>
      <c r="B180" s="85"/>
      <c r="C180" s="78"/>
      <c r="D180" s="588"/>
      <c r="E180" s="194" t="s">
        <v>35</v>
      </c>
      <c r="F180" s="58"/>
      <c r="G180" s="330"/>
      <c r="H180" s="389"/>
      <c r="I180" s="393">
        <f>IF(OR(H180=Liste!A172,'3.Services'!H180=Liste!A173,'3.Services'!H180=Liste!A176,'3.Services'!H180=""),0,1)</f>
        <v>0</v>
      </c>
      <c r="J180" s="330"/>
      <c r="K180" s="399" t="str">
        <f t="shared" si="11"/>
        <v/>
      </c>
      <c r="L180" s="330"/>
      <c r="M180"/>
    </row>
    <row r="181" spans="1:16" s="19" customFormat="1" ht="17.399999999999999" x14ac:dyDescent="0.3">
      <c r="A181" s="78"/>
      <c r="B181" s="85"/>
      <c r="C181" s="78"/>
      <c r="D181"/>
      <c r="E181"/>
      <c r="F181"/>
      <c r="G181"/>
      <c r="H181"/>
      <c r="I181" s="393"/>
      <c r="J181"/>
      <c r="K181" s="399"/>
      <c r="L181"/>
      <c r="M181"/>
    </row>
    <row r="182" spans="1:16" s="19" customFormat="1" ht="60" customHeight="1" x14ac:dyDescent="0.3">
      <c r="A182" s="78"/>
      <c r="B182" s="85"/>
      <c r="C182" s="78"/>
      <c r="D182"/>
      <c r="E182" s="558" t="s">
        <v>275</v>
      </c>
      <c r="F182" s="558"/>
      <c r="G182" s="390" t="e">
        <f>SUM(I175:I180)/COUNTA(H175:H180)</f>
        <v>#DIV/0!</v>
      </c>
      <c r="I182" s="393"/>
      <c r="J182"/>
      <c r="K182" s="399"/>
      <c r="L182"/>
      <c r="M182"/>
    </row>
    <row r="183" spans="1:16" s="19" customFormat="1" ht="60" customHeight="1" x14ac:dyDescent="0.3">
      <c r="A183" s="78"/>
      <c r="B183" s="85"/>
      <c r="C183" s="78"/>
      <c r="D183"/>
      <c r="E183" s="558" t="s">
        <v>87</v>
      </c>
      <c r="F183" s="558"/>
      <c r="G183" s="391" t="e">
        <f>G182=SUM(K175:K180)/COUNTA(J175:J180)</f>
        <v>#DIV/0!</v>
      </c>
      <c r="I183" s="393"/>
      <c r="J183"/>
      <c r="K183" s="399"/>
      <c r="L183"/>
      <c r="M183"/>
    </row>
    <row r="184" spans="1:16" s="19" customFormat="1" ht="36" customHeight="1" x14ac:dyDescent="0.4">
      <c r="A184" s="78"/>
      <c r="B184" s="85"/>
      <c r="C184" s="78"/>
      <c r="D184" s="85"/>
      <c r="E184" s="91"/>
      <c r="F184" s="60"/>
      <c r="G184" s="60"/>
      <c r="H184" s="59"/>
      <c r="I184" s="393"/>
      <c r="J184" s="60"/>
      <c r="K184" s="400"/>
      <c r="L184" s="182"/>
      <c r="M184"/>
      <c r="P184" s="177"/>
    </row>
    <row r="185" spans="1:16" s="19" customFormat="1" ht="34.5" customHeight="1" x14ac:dyDescent="0.6">
      <c r="A185" s="49"/>
      <c r="B185" s="212" t="s">
        <v>405</v>
      </c>
      <c r="C185" s="211"/>
      <c r="D185" s="206"/>
      <c r="E185" s="300" t="s">
        <v>214</v>
      </c>
      <c r="F185" s="84"/>
      <c r="G185"/>
      <c r="H185" s="84"/>
      <c r="I185" s="393"/>
      <c r="J185" s="60"/>
      <c r="K185" s="400"/>
      <c r="L185" s="84"/>
      <c r="M185"/>
    </row>
    <row r="186" spans="1:16" s="19" customFormat="1" ht="18.600000000000001" thickBot="1" x14ac:dyDescent="0.4">
      <c r="A186" s="78"/>
      <c r="B186" s="85"/>
      <c r="C186" s="78"/>
      <c r="D186" s="85"/>
      <c r="E186" s="90"/>
      <c r="F186" s="56"/>
      <c r="G186" s="59"/>
      <c r="H186" s="59"/>
      <c r="I186" s="393"/>
      <c r="J186" s="60"/>
      <c r="K186" s="400"/>
      <c r="L186" s="59"/>
      <c r="M186"/>
    </row>
    <row r="187" spans="1:16" s="19" customFormat="1" ht="30" thickBot="1" x14ac:dyDescent="0.4">
      <c r="A187" s="78"/>
      <c r="B187" s="85"/>
      <c r="C187" s="499"/>
      <c r="D187" s="120"/>
      <c r="E187" s="502" t="s">
        <v>213</v>
      </c>
      <c r="F187" s="95"/>
      <c r="G187" s="181"/>
      <c r="H187" s="59"/>
      <c r="I187" s="393"/>
      <c r="J187" s="60"/>
      <c r="K187" s="400"/>
      <c r="L187" s="59"/>
      <c r="M187"/>
    </row>
    <row r="188" spans="1:16" s="19" customFormat="1" ht="18" x14ac:dyDescent="0.35">
      <c r="A188" s="78"/>
      <c r="B188" s="85"/>
      <c r="C188" s="78"/>
      <c r="D188" s="85"/>
      <c r="E188" s="90"/>
      <c r="F188" s="56"/>
      <c r="G188" s="66"/>
      <c r="H188" s="66"/>
      <c r="I188" s="393"/>
      <c r="J188" s="60"/>
      <c r="K188" s="400"/>
      <c r="L188" s="59"/>
    </row>
    <row r="189" spans="1:16" s="19" customFormat="1" ht="60" customHeight="1" x14ac:dyDescent="0.35">
      <c r="A189" s="86"/>
      <c r="B189" s="48"/>
      <c r="C189" s="86"/>
      <c r="D189" s="579" t="s">
        <v>105</v>
      </c>
      <c r="E189" s="192" t="s">
        <v>183</v>
      </c>
      <c r="F189" s="67"/>
      <c r="G189" s="331"/>
      <c r="H189" s="389"/>
      <c r="I189" s="393"/>
      <c r="J189" s="60"/>
      <c r="K189" s="400"/>
      <c r="L189" s="87"/>
    </row>
    <row r="190" spans="1:16" s="19" customFormat="1" ht="60" customHeight="1" x14ac:dyDescent="0.35">
      <c r="A190" s="86"/>
      <c r="B190" s="48"/>
      <c r="C190" s="86"/>
      <c r="D190" s="584"/>
      <c r="E190" s="193" t="s">
        <v>54</v>
      </c>
      <c r="F190" s="57"/>
      <c r="G190" s="331"/>
      <c r="H190" s="389"/>
      <c r="I190" s="393"/>
      <c r="J190" s="60"/>
      <c r="K190" s="400"/>
      <c r="L190" s="87"/>
    </row>
    <row r="191" spans="1:16" s="19" customFormat="1" ht="60" customHeight="1" x14ac:dyDescent="0.35">
      <c r="A191" s="86"/>
      <c r="B191" s="48"/>
      <c r="C191" s="86"/>
      <c r="D191" s="584"/>
      <c r="E191" s="193" t="s">
        <v>184</v>
      </c>
      <c r="F191" s="57"/>
      <c r="G191" s="331"/>
      <c r="H191" s="389"/>
      <c r="I191" s="393"/>
      <c r="J191" s="60"/>
      <c r="K191" s="400"/>
      <c r="L191" s="87"/>
    </row>
    <row r="192" spans="1:16" s="19" customFormat="1" ht="60" customHeight="1" x14ac:dyDescent="0.35">
      <c r="A192" s="86"/>
      <c r="B192" s="48"/>
      <c r="C192" s="86"/>
      <c r="D192" s="584"/>
      <c r="E192" s="301" t="s">
        <v>53</v>
      </c>
      <c r="F192" s="88"/>
      <c r="G192" s="331"/>
      <c r="H192" s="389"/>
      <c r="I192" s="393"/>
      <c r="J192" s="60"/>
      <c r="K192" s="400"/>
      <c r="L192" s="87"/>
    </row>
    <row r="193" spans="1:12" s="19" customFormat="1" ht="60" customHeight="1" x14ac:dyDescent="0.35">
      <c r="A193" s="86"/>
      <c r="B193" s="48"/>
      <c r="C193" s="86"/>
      <c r="D193" s="584"/>
      <c r="E193" s="291" t="s">
        <v>52</v>
      </c>
      <c r="F193" s="64"/>
      <c r="G193" s="331"/>
      <c r="H193" s="389"/>
      <c r="I193" s="393"/>
      <c r="J193" s="60"/>
      <c r="K193" s="400"/>
      <c r="L193" s="87"/>
    </row>
    <row r="194" spans="1:12" s="19" customFormat="1" ht="60" customHeight="1" x14ac:dyDescent="0.35">
      <c r="A194" s="86"/>
      <c r="B194" s="48"/>
      <c r="C194" s="86"/>
      <c r="D194" s="584"/>
      <c r="E194" s="292" t="s">
        <v>51</v>
      </c>
      <c r="F194" s="65"/>
      <c r="G194" s="331"/>
      <c r="H194" s="389"/>
      <c r="I194" s="393"/>
      <c r="J194" s="60"/>
      <c r="K194" s="400"/>
      <c r="L194" s="87"/>
    </row>
    <row r="195" spans="1:12" s="19" customFormat="1" ht="60" customHeight="1" x14ac:dyDescent="0.35">
      <c r="A195" s="86"/>
      <c r="B195" s="48"/>
      <c r="C195" s="86"/>
      <c r="D195" s="584"/>
      <c r="E195" s="301" t="s">
        <v>50</v>
      </c>
      <c r="F195" s="88"/>
      <c r="G195" s="331"/>
      <c r="H195" s="389"/>
      <c r="I195" s="393"/>
      <c r="J195" s="60"/>
      <c r="K195" s="400"/>
      <c r="L195" s="87"/>
    </row>
    <row r="196" spans="1:12" s="19" customFormat="1" ht="60" customHeight="1" x14ac:dyDescent="0.35">
      <c r="A196" s="86"/>
      <c r="B196" s="48"/>
      <c r="C196" s="86"/>
      <c r="D196" s="584"/>
      <c r="E196" s="192" t="s">
        <v>49</v>
      </c>
      <c r="F196" s="67"/>
      <c r="G196" s="331"/>
      <c r="H196" s="389"/>
      <c r="I196" s="393"/>
      <c r="J196" s="60"/>
      <c r="K196" s="400"/>
      <c r="L196" s="87"/>
    </row>
    <row r="197" spans="1:12" s="19" customFormat="1" ht="60" customHeight="1" x14ac:dyDescent="0.35">
      <c r="A197" s="86"/>
      <c r="B197" s="48"/>
      <c r="C197" s="86"/>
      <c r="D197" s="584"/>
      <c r="E197" s="388" t="s">
        <v>305</v>
      </c>
      <c r="F197" s="57"/>
      <c r="G197" s="331"/>
      <c r="H197" s="389"/>
      <c r="I197" s="393"/>
      <c r="J197" s="60"/>
      <c r="K197" s="400"/>
      <c r="L197" s="87"/>
    </row>
    <row r="198" spans="1:12" s="19" customFormat="1" ht="60" customHeight="1" x14ac:dyDescent="0.35">
      <c r="A198" s="86"/>
      <c r="B198" s="48"/>
      <c r="C198" s="86"/>
      <c r="D198" s="584"/>
      <c r="E198" s="292" t="s">
        <v>48</v>
      </c>
      <c r="F198" s="65"/>
      <c r="G198" s="331"/>
      <c r="H198" s="389"/>
      <c r="I198" s="393"/>
      <c r="J198" s="60"/>
      <c r="K198" s="400"/>
      <c r="L198" s="87"/>
    </row>
    <row r="199" spans="1:12" s="19" customFormat="1" ht="60" customHeight="1" x14ac:dyDescent="0.35">
      <c r="A199" s="86"/>
      <c r="B199" s="48"/>
      <c r="C199" s="86"/>
      <c r="D199" s="584"/>
      <c r="E199" s="292" t="s">
        <v>215</v>
      </c>
      <c r="F199" s="65"/>
      <c r="G199" s="331"/>
      <c r="H199" s="389"/>
      <c r="I199" s="393"/>
      <c r="J199" s="60"/>
      <c r="K199" s="400"/>
      <c r="L199" s="87"/>
    </row>
    <row r="200" spans="1:12" s="19" customFormat="1" ht="60" customHeight="1" x14ac:dyDescent="0.35">
      <c r="A200" s="86"/>
      <c r="B200" s="48"/>
      <c r="C200" s="86"/>
      <c r="D200" s="584"/>
      <c r="E200" s="405" t="s">
        <v>317</v>
      </c>
      <c r="F200" s="57"/>
      <c r="G200" s="331"/>
      <c r="H200" s="389"/>
      <c r="I200" s="393"/>
      <c r="J200" s="60"/>
      <c r="K200" s="400"/>
      <c r="L200" s="87"/>
    </row>
    <row r="201" spans="1:12" s="19" customFormat="1" ht="60" customHeight="1" x14ac:dyDescent="0.35">
      <c r="A201" s="86"/>
      <c r="B201" s="48"/>
      <c r="C201" s="86"/>
      <c r="D201" s="584"/>
      <c r="E201" s="301" t="s">
        <v>47</v>
      </c>
      <c r="F201" s="88"/>
      <c r="G201" s="331"/>
      <c r="H201" s="389"/>
      <c r="I201" s="393"/>
      <c r="J201" s="60"/>
      <c r="K201" s="400"/>
      <c r="L201" s="87"/>
    </row>
    <row r="202" spans="1:12" s="19" customFormat="1" ht="60" customHeight="1" x14ac:dyDescent="0.35">
      <c r="A202" s="86"/>
      <c r="B202" s="48"/>
      <c r="C202" s="86"/>
      <c r="D202" s="584"/>
      <c r="E202" s="291" t="s">
        <v>46</v>
      </c>
      <c r="F202" s="64"/>
      <c r="G202" s="331"/>
      <c r="H202" s="389"/>
      <c r="I202" s="393"/>
      <c r="J202" s="60"/>
      <c r="K202" s="400"/>
      <c r="L202" s="87"/>
    </row>
    <row r="203" spans="1:12" s="19" customFormat="1" ht="60" customHeight="1" x14ac:dyDescent="0.35">
      <c r="A203" s="86"/>
      <c r="B203" s="48"/>
      <c r="C203" s="86"/>
      <c r="D203" s="584"/>
      <c r="E203" s="292" t="s">
        <v>185</v>
      </c>
      <c r="F203" s="65"/>
      <c r="G203" s="331"/>
      <c r="H203" s="389"/>
      <c r="I203" s="393"/>
      <c r="J203" s="60"/>
      <c r="K203" s="400"/>
      <c r="L203" s="87"/>
    </row>
    <row r="204" spans="1:12" s="19" customFormat="1" ht="60" customHeight="1" x14ac:dyDescent="0.35">
      <c r="A204" s="86"/>
      <c r="B204" s="48"/>
      <c r="C204" s="86"/>
      <c r="D204" s="584"/>
      <c r="E204" s="193" t="s">
        <v>45</v>
      </c>
      <c r="F204" s="57"/>
      <c r="G204" s="331"/>
      <c r="H204" s="389"/>
      <c r="I204" s="393"/>
      <c r="J204" s="60"/>
      <c r="K204" s="400"/>
      <c r="L204" s="87"/>
    </row>
    <row r="205" spans="1:12" s="19" customFormat="1" ht="60" customHeight="1" x14ac:dyDescent="0.35">
      <c r="A205" s="86"/>
      <c r="B205" s="48"/>
      <c r="C205" s="86"/>
      <c r="D205" s="584"/>
      <c r="E205" s="301" t="s">
        <v>44</v>
      </c>
      <c r="F205" s="88"/>
      <c r="G205" s="331"/>
      <c r="H205" s="389"/>
      <c r="I205" s="393"/>
      <c r="J205" s="60"/>
      <c r="K205" s="400"/>
      <c r="L205" s="87"/>
    </row>
    <row r="206" spans="1:12" s="19" customFormat="1" ht="60" customHeight="1" x14ac:dyDescent="0.35">
      <c r="A206" s="86"/>
      <c r="B206" s="48"/>
      <c r="C206" s="86"/>
      <c r="D206" s="584"/>
      <c r="E206" s="291" t="s">
        <v>43</v>
      </c>
      <c r="F206" s="64"/>
      <c r="G206" s="331"/>
      <c r="H206" s="389"/>
      <c r="I206" s="393"/>
      <c r="J206" s="60"/>
      <c r="K206" s="400"/>
      <c r="L206" s="87"/>
    </row>
    <row r="207" spans="1:12" ht="60" customHeight="1" x14ac:dyDescent="0.35">
      <c r="A207" s="86"/>
      <c r="B207" s="48"/>
      <c r="C207" s="86"/>
      <c r="D207" s="585"/>
      <c r="E207" s="301" t="s">
        <v>186</v>
      </c>
      <c r="F207" s="88"/>
      <c r="G207" s="331"/>
      <c r="H207" s="389"/>
      <c r="I207" s="393"/>
      <c r="J207" s="60"/>
      <c r="K207" s="400"/>
      <c r="L207" s="87"/>
    </row>
    <row r="208" spans="1:12" ht="51" customHeight="1" x14ac:dyDescent="0.25">
      <c r="A208" s="25"/>
      <c r="B208" s="127"/>
      <c r="C208" s="25"/>
      <c r="I208" s="393"/>
    </row>
    <row r="209" spans="1:12" s="19" customFormat="1" ht="34.5" customHeight="1" x14ac:dyDescent="0.6">
      <c r="A209" s="27"/>
      <c r="B209" s="212" t="s">
        <v>406</v>
      </c>
      <c r="C209" s="211"/>
      <c r="D209" s="206"/>
      <c r="E209" s="300" t="s">
        <v>245</v>
      </c>
      <c r="F209" s="26"/>
      <c r="G209" s="17"/>
      <c r="H209" s="17"/>
      <c r="I209" s="393"/>
      <c r="J209" s="17"/>
      <c r="K209" s="97"/>
      <c r="L209" s="17"/>
    </row>
    <row r="210" spans="1:12" s="19" customFormat="1" ht="14.4" x14ac:dyDescent="0.25">
      <c r="A210" s="27"/>
      <c r="B210" s="128"/>
      <c r="C210" s="27"/>
      <c r="D210" s="24"/>
      <c r="E210" s="97"/>
      <c r="F210" s="26"/>
      <c r="G210" s="5"/>
      <c r="H210" s="17"/>
      <c r="I210" s="393"/>
      <c r="J210" s="17"/>
      <c r="K210" s="97"/>
      <c r="L210" s="17"/>
    </row>
    <row r="211" spans="1:12" s="19" customFormat="1" ht="60" customHeight="1" x14ac:dyDescent="0.25">
      <c r="A211" s="27"/>
      <c r="B211" s="128"/>
      <c r="C211" s="27"/>
      <c r="D211" s="24"/>
      <c r="E211" s="192"/>
      <c r="F211" s="67"/>
      <c r="G211" s="330"/>
      <c r="H211" s="389"/>
      <c r="I211" s="393"/>
      <c r="J211" s="330"/>
      <c r="K211" s="397"/>
      <c r="L211" s="330"/>
    </row>
    <row r="212" spans="1:12" s="19" customFormat="1" ht="60" customHeight="1" x14ac:dyDescent="0.25">
      <c r="A212" s="27"/>
      <c r="B212" s="128"/>
      <c r="C212" s="27"/>
      <c r="D212" s="24"/>
      <c r="E212" s="192"/>
      <c r="F212" s="67"/>
      <c r="G212" s="330"/>
      <c r="H212" s="389"/>
      <c r="I212" s="393"/>
      <c r="J212" s="330"/>
      <c r="K212" s="397"/>
      <c r="L212" s="330"/>
    </row>
    <row r="213" spans="1:12" s="19" customFormat="1" ht="60" customHeight="1" x14ac:dyDescent="0.25">
      <c r="A213" s="27"/>
      <c r="B213" s="128"/>
      <c r="C213" s="27"/>
      <c r="D213" s="24"/>
      <c r="E213" s="192"/>
      <c r="F213" s="67"/>
      <c r="G213" s="330"/>
      <c r="H213" s="389"/>
      <c r="I213" s="393"/>
      <c r="J213" s="330"/>
      <c r="K213" s="397"/>
      <c r="L213" s="330"/>
    </row>
    <row r="214" spans="1:12" s="19" customFormat="1" ht="60" customHeight="1" x14ac:dyDescent="0.25">
      <c r="A214" s="27"/>
      <c r="B214" s="128"/>
      <c r="C214" s="27"/>
      <c r="D214" s="24"/>
      <c r="E214" s="192"/>
      <c r="F214" s="67"/>
      <c r="G214" s="330"/>
      <c r="H214" s="389"/>
      <c r="I214" s="393"/>
      <c r="J214" s="330"/>
      <c r="K214" s="397"/>
      <c r="L214" s="330"/>
    </row>
    <row r="215" spans="1:12" ht="60" customHeight="1" x14ac:dyDescent="0.25">
      <c r="E215" s="192"/>
      <c r="F215" s="67"/>
      <c r="G215" s="330"/>
      <c r="H215" s="389"/>
      <c r="I215" s="393"/>
      <c r="J215" s="330"/>
      <c r="K215" s="397"/>
      <c r="L215" s="330"/>
    </row>
    <row r="216" spans="1:12" ht="60" customHeight="1" x14ac:dyDescent="0.25">
      <c r="E216" s="192"/>
      <c r="F216" s="67"/>
      <c r="G216" s="330"/>
      <c r="H216" s="389"/>
      <c r="I216" s="393"/>
      <c r="J216" s="330"/>
      <c r="K216" s="397"/>
      <c r="L216" s="330"/>
    </row>
    <row r="217" spans="1:12" ht="60" customHeight="1" x14ac:dyDescent="0.25">
      <c r="E217" s="192"/>
      <c r="F217" s="67"/>
      <c r="G217" s="330"/>
      <c r="H217" s="389"/>
      <c r="I217" s="393"/>
      <c r="J217" s="330"/>
      <c r="K217" s="397"/>
      <c r="L217" s="330"/>
    </row>
    <row r="218" spans="1:12" ht="60" customHeight="1" x14ac:dyDescent="0.25">
      <c r="E218" s="192"/>
      <c r="F218" s="67"/>
      <c r="G218" s="330"/>
      <c r="H218" s="389"/>
      <c r="I218" s="393"/>
      <c r="J218" s="330"/>
      <c r="K218" s="397"/>
      <c r="L218" s="330"/>
    </row>
    <row r="219" spans="1:12" ht="60" customHeight="1" x14ac:dyDescent="0.25">
      <c r="E219" s="192"/>
      <c r="F219" s="67"/>
      <c r="G219" s="330"/>
      <c r="H219" s="389"/>
      <c r="I219" s="393"/>
      <c r="J219" s="330"/>
      <c r="K219" s="397"/>
      <c r="L219" s="330"/>
    </row>
    <row r="220" spans="1:12" ht="60" customHeight="1" x14ac:dyDescent="0.25">
      <c r="E220" s="560"/>
      <c r="F220" s="561"/>
      <c r="G220" s="330"/>
      <c r="H220" s="389"/>
      <c r="I220" s="393"/>
      <c r="J220" s="330"/>
      <c r="K220" s="397"/>
      <c r="L220" s="330"/>
    </row>
    <row r="221" spans="1:12" ht="21" customHeight="1" x14ac:dyDescent="0.25">
      <c r="I221" s="393"/>
    </row>
  </sheetData>
  <mergeCells count="60">
    <mergeCell ref="D128:D140"/>
    <mergeCell ref="D147:D149"/>
    <mergeCell ref="D158:D166"/>
    <mergeCell ref="D175:D180"/>
    <mergeCell ref="D189:D207"/>
    <mergeCell ref="E21:F21"/>
    <mergeCell ref="E22:F22"/>
    <mergeCell ref="D113:D119"/>
    <mergeCell ref="D23:D26"/>
    <mergeCell ref="E23:F23"/>
    <mergeCell ref="E24:F24"/>
    <mergeCell ref="E25:F25"/>
    <mergeCell ref="E26:F26"/>
    <mergeCell ref="D34:D41"/>
    <mergeCell ref="E34:F34"/>
    <mergeCell ref="D51:D62"/>
    <mergeCell ref="D69:D72"/>
    <mergeCell ref="D81:D85"/>
    <mergeCell ref="D92:D93"/>
    <mergeCell ref="D102:D104"/>
    <mergeCell ref="E43:F43"/>
    <mergeCell ref="E220:F220"/>
    <mergeCell ref="A1:L1"/>
    <mergeCell ref="E5:F5"/>
    <mergeCell ref="D11:D15"/>
    <mergeCell ref="E11:F11"/>
    <mergeCell ref="E12:F12"/>
    <mergeCell ref="E13:F13"/>
    <mergeCell ref="E14:F14"/>
    <mergeCell ref="E15:F15"/>
    <mergeCell ref="D16:D22"/>
    <mergeCell ref="E16:F16"/>
    <mergeCell ref="E17:F17"/>
    <mergeCell ref="E18:F18"/>
    <mergeCell ref="E19:F19"/>
    <mergeCell ref="E20:F20"/>
    <mergeCell ref="E87:F87"/>
    <mergeCell ref="E88:F88"/>
    <mergeCell ref="E95:F95"/>
    <mergeCell ref="E44:F44"/>
    <mergeCell ref="E28:F28"/>
    <mergeCell ref="E29:F29"/>
    <mergeCell ref="E64:F64"/>
    <mergeCell ref="E65:F65"/>
    <mergeCell ref="A3:L3"/>
    <mergeCell ref="E169:F169"/>
    <mergeCell ref="E182:F182"/>
    <mergeCell ref="E183:F183"/>
    <mergeCell ref="E142:F142"/>
    <mergeCell ref="E143:F143"/>
    <mergeCell ref="E151:F151"/>
    <mergeCell ref="E152:F152"/>
    <mergeCell ref="E168:F168"/>
    <mergeCell ref="E96:F96"/>
    <mergeCell ref="E106:F106"/>
    <mergeCell ref="E107:F107"/>
    <mergeCell ref="E121:F121"/>
    <mergeCell ref="E122:F122"/>
    <mergeCell ref="E74:F74"/>
    <mergeCell ref="E75:F75"/>
  </mergeCells>
  <dataValidations count="2">
    <dataValidation type="list" allowBlank="1" showInputMessage="1" showErrorMessage="1" sqref="G81:G85 L81:L85 G34:G41 L102:L104 L113:L119 L128:L140 L175:L180 G147:G149 G158:G166 L69:L72 G92:G93 G68:G72 G51:G62 L11:L26 L92:L93 G11:G26 L147:L149 G102:G104 G113:G119 L158:L166 L34:L41 G128:G140 G175:G180 J211:L220 G189:G207 G211:G220 J34:J41 J158:J166 J147:J149 J92:J93 J11:J26 J69:J72 J175:J180 J128:J140 J113:J119 J102:J104 J81:J85 J51:J62 L51:L62">
      <formula1>"OUI,NON"</formula1>
    </dataValidation>
    <dataValidation type="list" allowBlank="1" showInputMessage="1" showErrorMessage="1" sqref="G49 G32 G67 G79 G90 G126 G145 G187 G100 G111 G173 G156 G9">
      <formula1>"Oui, Non"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18" orientation="portrait" r:id="rId1"/>
  <headerFooter>
    <oddHeader>&amp;L&amp;"Century Gothic,Normal"&amp;20CNSA - DGCS&amp;C&amp;"Century Gothic,Normal"&amp;20Outil d'analyse d'un dispositif en fonctionnement&amp;R&amp;"Century Gothic,Normal"&amp;20Services rendus</oddHeader>
    <oddFooter>&amp;L&amp;"Century Gothic,Normal"&amp;20CNSA - DGCS - Outil d'analyse  d'un dispositif renforcé de soutien à domicile&amp;C&amp;"Century Gothic,Normal"&amp;20&amp;P]</oddFooter>
  </headerFooter>
  <rowBreaks count="2" manualBreakCount="2">
    <brk id="66" max="9" man="1"/>
    <brk id="143" max="9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Liste!$A$2:$A$7</xm:f>
          </x14:formula1>
          <xm:sqref>H11:H26 H34:H41 H51:H62 H69:H72 H81:H85 H92:H93 H102:H104 H113:H119 H128:H140 H147:H149 H158:H166 H175:H180 H189:H207 H211:H220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J55"/>
  <sheetViews>
    <sheetView showGridLines="0" tabSelected="1" view="pageBreakPreview" topLeftCell="A40" zoomScale="25" zoomScaleNormal="100" zoomScaleSheetLayoutView="25" workbookViewId="0">
      <selection activeCell="F14" sqref="F15"/>
    </sheetView>
  </sheetViews>
  <sheetFormatPr baseColWidth="10" defaultColWidth="11.44140625" defaultRowHeight="21" customHeight="1" x14ac:dyDescent="0.25"/>
  <cols>
    <col min="1" max="1" width="12.6640625" style="27" customWidth="1"/>
    <col min="2" max="2" width="9.6640625" style="27" customWidth="1"/>
    <col min="3" max="3" width="3.88671875" style="27" customWidth="1"/>
    <col min="4" max="4" width="153.6640625" style="17" customWidth="1"/>
    <col min="5" max="5" width="5.109375" style="10" customWidth="1"/>
    <col min="6" max="6" width="30.44140625" style="17" customWidth="1"/>
    <col min="7" max="7" width="151.33203125" style="17" customWidth="1"/>
    <col min="8" max="8" width="7.88671875" style="17" customWidth="1"/>
    <col min="9" max="16384" width="11.44140625" style="17"/>
  </cols>
  <sheetData>
    <row r="1" spans="1:7" ht="60" customHeight="1" x14ac:dyDescent="0.25">
      <c r="A1" s="504" t="s">
        <v>351</v>
      </c>
      <c r="B1" s="504"/>
      <c r="C1" s="504"/>
      <c r="D1" s="504"/>
      <c r="E1" s="504"/>
      <c r="F1" s="504"/>
      <c r="G1" s="504"/>
    </row>
    <row r="2" spans="1:7" ht="21" customHeight="1" thickBot="1" x14ac:dyDescent="0.35">
      <c r="A2" s="11"/>
      <c r="B2" s="11"/>
      <c r="C2" s="11"/>
      <c r="D2" s="16"/>
      <c r="F2" s="13"/>
      <c r="G2" s="10"/>
    </row>
    <row r="3" spans="1:7" s="218" customFormat="1" ht="69.900000000000006" customHeight="1" thickBot="1" x14ac:dyDescent="0.65">
      <c r="A3" s="409"/>
      <c r="B3" s="234" t="s">
        <v>408</v>
      </c>
      <c r="C3" s="409"/>
      <c r="D3" s="234" t="s">
        <v>152</v>
      </c>
      <c r="E3" s="216"/>
      <c r="F3" s="217"/>
    </row>
    <row r="4" spans="1:7" s="22" customFormat="1" ht="18" x14ac:dyDescent="0.3">
      <c r="A4" s="410"/>
      <c r="B4" s="410"/>
      <c r="C4" s="410"/>
      <c r="D4" s="84"/>
      <c r="E4" s="10"/>
      <c r="F4" s="10"/>
    </row>
    <row r="5" spans="1:7" s="227" customFormat="1" ht="50.1" customHeight="1" x14ac:dyDescent="0.5">
      <c r="A5" s="411"/>
      <c r="B5" s="411"/>
      <c r="C5" s="506"/>
      <c r="D5" s="507" t="s">
        <v>188</v>
      </c>
      <c r="E5" s="226"/>
    </row>
    <row r="6" spans="1:7" s="99" customFormat="1" ht="18.75" thickBot="1" x14ac:dyDescent="0.35">
      <c r="A6" s="410"/>
      <c r="B6" s="410"/>
      <c r="C6" s="412"/>
      <c r="D6" s="136"/>
      <c r="E6" s="10"/>
    </row>
    <row r="7" spans="1:7" s="235" customFormat="1" ht="60" customHeight="1" thickBot="1" x14ac:dyDescent="0.5">
      <c r="A7" s="413"/>
      <c r="B7" s="413"/>
      <c r="C7" s="413"/>
      <c r="D7" s="219" t="s">
        <v>126</v>
      </c>
      <c r="E7" s="220"/>
      <c r="F7" s="221"/>
      <c r="G7" s="491">
        <f>IF(F7="OUI",1,0)</f>
        <v>0</v>
      </c>
    </row>
    <row r="8" spans="1:7" s="235" customFormat="1" ht="60" customHeight="1" thickBot="1" x14ac:dyDescent="0.5">
      <c r="A8" s="220"/>
      <c r="B8" s="220"/>
      <c r="C8" s="220"/>
      <c r="D8" s="222" t="s">
        <v>127</v>
      </c>
      <c r="E8" s="220"/>
      <c r="F8" s="221"/>
      <c r="G8" s="491">
        <f t="shared" ref="G8:G17" si="0">IF(F8="OUI",1,0)</f>
        <v>0</v>
      </c>
    </row>
    <row r="9" spans="1:7" s="235" customFormat="1" ht="60" customHeight="1" thickBot="1" x14ac:dyDescent="0.45">
      <c r="A9" s="220"/>
      <c r="B9" s="220"/>
      <c r="C9" s="220"/>
      <c r="D9" s="222" t="s">
        <v>246</v>
      </c>
      <c r="E9" s="220"/>
      <c r="F9" s="221"/>
      <c r="G9" s="491">
        <f t="shared" si="0"/>
        <v>0</v>
      </c>
    </row>
    <row r="10" spans="1:7" s="235" customFormat="1" ht="60" customHeight="1" thickBot="1" x14ac:dyDescent="0.45">
      <c r="A10" s="220"/>
      <c r="B10" s="220"/>
      <c r="C10" s="220"/>
      <c r="D10" s="222" t="s">
        <v>225</v>
      </c>
      <c r="E10" s="220"/>
      <c r="F10" s="221"/>
      <c r="G10" s="491">
        <f t="shared" si="0"/>
        <v>0</v>
      </c>
    </row>
    <row r="11" spans="1:7" s="235" customFormat="1" ht="60" customHeight="1" thickBot="1" x14ac:dyDescent="0.45">
      <c r="A11" s="220"/>
      <c r="B11" s="220"/>
      <c r="C11" s="220"/>
      <c r="D11" s="222" t="s">
        <v>97</v>
      </c>
      <c r="E11" s="220"/>
      <c r="F11" s="221"/>
      <c r="G11" s="491">
        <f t="shared" si="0"/>
        <v>0</v>
      </c>
    </row>
    <row r="12" spans="1:7" s="235" customFormat="1" ht="60" customHeight="1" thickBot="1" x14ac:dyDescent="0.5">
      <c r="A12" s="413"/>
      <c r="B12" s="413"/>
      <c r="C12" s="413"/>
      <c r="D12" s="222" t="s">
        <v>99</v>
      </c>
      <c r="E12" s="220"/>
      <c r="F12" s="221"/>
      <c r="G12" s="491">
        <f t="shared" si="0"/>
        <v>0</v>
      </c>
    </row>
    <row r="13" spans="1:7" s="235" customFormat="1" ht="60" customHeight="1" thickBot="1" x14ac:dyDescent="0.5">
      <c r="A13" s="413"/>
      <c r="B13" s="413"/>
      <c r="C13" s="413"/>
      <c r="D13" s="303" t="s">
        <v>128</v>
      </c>
      <c r="E13" s="220"/>
      <c r="F13" s="221"/>
      <c r="G13" s="491">
        <f t="shared" si="0"/>
        <v>0</v>
      </c>
    </row>
    <row r="14" spans="1:7" s="235" customFormat="1" ht="60" customHeight="1" thickBot="1" x14ac:dyDescent="0.5">
      <c r="A14" s="413"/>
      <c r="B14" s="413"/>
      <c r="C14" s="413"/>
      <c r="D14" s="222" t="s">
        <v>98</v>
      </c>
      <c r="E14" s="220"/>
      <c r="F14" s="221"/>
      <c r="G14" s="491">
        <f t="shared" si="0"/>
        <v>0</v>
      </c>
    </row>
    <row r="15" spans="1:7" s="235" customFormat="1" ht="60" customHeight="1" thickBot="1" x14ac:dyDescent="0.45">
      <c r="A15" s="413"/>
      <c r="B15" s="413"/>
      <c r="C15" s="413"/>
      <c r="D15" s="222" t="s">
        <v>106</v>
      </c>
      <c r="E15" s="220"/>
      <c r="F15" s="221"/>
      <c r="G15" s="491">
        <f t="shared" si="0"/>
        <v>0</v>
      </c>
    </row>
    <row r="16" spans="1:7" s="235" customFormat="1" ht="60" customHeight="1" thickBot="1" x14ac:dyDescent="0.45">
      <c r="D16" s="222" t="s">
        <v>129</v>
      </c>
      <c r="E16" s="220"/>
      <c r="F16" s="221"/>
      <c r="G16" s="491">
        <f t="shared" si="0"/>
        <v>0</v>
      </c>
    </row>
    <row r="17" spans="1:10" s="235" customFormat="1" ht="60" customHeight="1" thickBot="1" x14ac:dyDescent="0.45">
      <c r="D17" s="224" t="s">
        <v>102</v>
      </c>
      <c r="E17" s="220"/>
      <c r="F17" s="221"/>
      <c r="G17" s="491">
        <f t="shared" si="0"/>
        <v>0</v>
      </c>
    </row>
    <row r="18" spans="1:10" s="235" customFormat="1" ht="60" customHeight="1" thickBot="1" x14ac:dyDescent="0.45">
      <c r="A18" s="8"/>
      <c r="B18" s="8"/>
      <c r="C18" s="8"/>
      <c r="D18" s="8"/>
      <c r="E18" s="8"/>
      <c r="F18" s="8"/>
      <c r="G18" s="8"/>
    </row>
    <row r="19" spans="1:10" s="218" customFormat="1" ht="81.75" customHeight="1" thickBot="1" x14ac:dyDescent="0.65">
      <c r="A19" s="237"/>
      <c r="B19" s="234" t="s">
        <v>409</v>
      </c>
      <c r="C19" s="237"/>
      <c r="D19" s="321" t="s">
        <v>108</v>
      </c>
      <c r="E19" s="216"/>
      <c r="F19" s="217"/>
      <c r="G19" s="302"/>
    </row>
    <row r="20" spans="1:10" s="22" customFormat="1" ht="18" x14ac:dyDescent="0.3">
      <c r="A20" s="11"/>
      <c r="B20" s="11"/>
      <c r="C20" s="11"/>
      <c r="D20" s="84"/>
      <c r="E20" s="10"/>
      <c r="F20" s="3"/>
    </row>
    <row r="21" spans="1:10" s="22" customFormat="1" ht="50.1" customHeight="1" x14ac:dyDescent="0.25">
      <c r="A21" s="412"/>
      <c r="B21" s="412"/>
      <c r="C21" s="505"/>
      <c r="D21" s="507" t="s">
        <v>109</v>
      </c>
      <c r="E21" s="10"/>
    </row>
    <row r="22" spans="1:10" s="22" customFormat="1" ht="18.75" thickBot="1" x14ac:dyDescent="0.35">
      <c r="A22" s="412"/>
      <c r="B22" s="412"/>
      <c r="C22" s="412"/>
      <c r="D22" s="130"/>
      <c r="E22" s="10"/>
    </row>
    <row r="23" spans="1:10" s="22" customFormat="1" ht="60" customHeight="1" x14ac:dyDescent="0.45">
      <c r="A23" s="412"/>
      <c r="B23" s="412"/>
      <c r="C23" s="412"/>
      <c r="D23" s="219" t="s">
        <v>165</v>
      </c>
      <c r="E23" s="220"/>
      <c r="F23" s="221"/>
      <c r="G23" s="491">
        <f>IF(F23="EXISTANT",1,0)</f>
        <v>0</v>
      </c>
    </row>
    <row r="24" spans="1:10" s="22" customFormat="1" ht="60" customHeight="1" x14ac:dyDescent="0.45">
      <c r="A24" s="412"/>
      <c r="B24" s="412"/>
      <c r="C24" s="412"/>
      <c r="D24" s="222" t="s">
        <v>116</v>
      </c>
      <c r="E24" s="220"/>
      <c r="F24" s="223"/>
      <c r="G24" s="491">
        <f t="shared" ref="G24:G32" si="1">IF(F24="EXISTANT",1,0)</f>
        <v>0</v>
      </c>
    </row>
    <row r="25" spans="1:10" s="22" customFormat="1" ht="60" customHeight="1" x14ac:dyDescent="0.45">
      <c r="A25" s="412"/>
      <c r="B25" s="412"/>
      <c r="C25" s="412"/>
      <c r="D25" s="222" t="s">
        <v>230</v>
      </c>
      <c r="E25" s="220"/>
      <c r="F25" s="223"/>
      <c r="G25" s="491">
        <f t="shared" si="1"/>
        <v>0</v>
      </c>
      <c r="J25" s="312"/>
    </row>
    <row r="26" spans="1:10" s="22" customFormat="1" ht="60" customHeight="1" x14ac:dyDescent="0.45">
      <c r="A26" s="412"/>
      <c r="B26" s="412"/>
      <c r="C26" s="412"/>
      <c r="D26" s="222" t="s">
        <v>231</v>
      </c>
      <c r="E26" s="220"/>
      <c r="F26" s="223"/>
      <c r="G26" s="491">
        <f t="shared" si="1"/>
        <v>0</v>
      </c>
    </row>
    <row r="27" spans="1:10" s="22" customFormat="1" ht="60" customHeight="1" x14ac:dyDescent="0.45">
      <c r="A27" s="412"/>
      <c r="B27" s="412"/>
      <c r="C27" s="412"/>
      <c r="D27" s="222" t="s">
        <v>232</v>
      </c>
      <c r="E27" s="220"/>
      <c r="F27" s="223"/>
      <c r="G27" s="491">
        <f t="shared" si="1"/>
        <v>0</v>
      </c>
    </row>
    <row r="28" spans="1:10" s="22" customFormat="1" ht="60" customHeight="1" x14ac:dyDescent="0.45">
      <c r="A28" s="412"/>
      <c r="B28" s="412"/>
      <c r="C28" s="412"/>
      <c r="D28" s="222" t="s">
        <v>340</v>
      </c>
      <c r="E28" s="220"/>
      <c r="F28" s="223"/>
      <c r="G28" s="491">
        <f t="shared" si="1"/>
        <v>0</v>
      </c>
      <c r="J28" s="312"/>
    </row>
    <row r="29" spans="1:10" s="22" customFormat="1" ht="60" customHeight="1" x14ac:dyDescent="0.45">
      <c r="A29" s="410"/>
      <c r="B29" s="410"/>
      <c r="C29" s="410"/>
      <c r="D29" s="303" t="s">
        <v>187</v>
      </c>
      <c r="E29" s="220"/>
      <c r="F29" s="223"/>
      <c r="G29" s="491">
        <f t="shared" si="1"/>
        <v>0</v>
      </c>
    </row>
    <row r="30" spans="1:10" s="22" customFormat="1" ht="60" customHeight="1" x14ac:dyDescent="0.45">
      <c r="A30" s="410"/>
      <c r="B30" s="410"/>
      <c r="C30" s="410"/>
      <c r="D30" s="222" t="s">
        <v>117</v>
      </c>
      <c r="E30" s="220"/>
      <c r="F30" s="223"/>
      <c r="G30" s="491">
        <f t="shared" si="1"/>
        <v>0</v>
      </c>
    </row>
    <row r="31" spans="1:10" s="22" customFormat="1" ht="60" customHeight="1" x14ac:dyDescent="0.45">
      <c r="A31" s="410"/>
      <c r="B31" s="410"/>
      <c r="C31" s="410"/>
      <c r="D31" s="222" t="s">
        <v>118</v>
      </c>
      <c r="E31" s="220"/>
      <c r="F31" s="223"/>
      <c r="G31" s="491">
        <f t="shared" si="1"/>
        <v>0</v>
      </c>
    </row>
    <row r="32" spans="1:10" s="22" customFormat="1" ht="60" customHeight="1" thickBot="1" x14ac:dyDescent="0.5">
      <c r="A32" s="410"/>
      <c r="B32" s="410"/>
      <c r="C32" s="410"/>
      <c r="D32" s="224" t="s">
        <v>119</v>
      </c>
      <c r="E32" s="220"/>
      <c r="F32" s="225"/>
      <c r="G32" s="491">
        <f t="shared" si="1"/>
        <v>0</v>
      </c>
    </row>
    <row r="33" spans="1:10" s="22" customFormat="1" ht="17.100000000000001" customHeight="1" thickBot="1" x14ac:dyDescent="0.3">
      <c r="A33" s="410"/>
      <c r="B33" s="410"/>
      <c r="C33" s="410"/>
      <c r="D33" s="131"/>
      <c r="E33" s="10"/>
    </row>
    <row r="34" spans="1:10" s="22" customFormat="1" ht="69.75" customHeight="1" x14ac:dyDescent="0.25">
      <c r="A34" s="410"/>
      <c r="B34" s="410"/>
      <c r="C34" s="505"/>
      <c r="D34" s="508" t="s">
        <v>407</v>
      </c>
      <c r="E34" s="10"/>
      <c r="F34" s="591"/>
      <c r="G34" s="592"/>
    </row>
    <row r="35" spans="1:10" s="22" customFormat="1" ht="300" customHeight="1" thickBot="1" x14ac:dyDescent="0.3">
      <c r="A35" s="410"/>
      <c r="B35" s="410"/>
      <c r="C35" s="410"/>
      <c r="D35" s="132"/>
      <c r="E35" s="10"/>
      <c r="F35" s="593"/>
      <c r="G35" s="594"/>
    </row>
    <row r="36" spans="1:10" s="22" customFormat="1" ht="17.100000000000001" customHeight="1" thickBot="1" x14ac:dyDescent="0.3">
      <c r="A36" s="410"/>
      <c r="B36" s="410"/>
      <c r="C36" s="410"/>
      <c r="D36" s="133"/>
      <c r="E36" s="10"/>
    </row>
    <row r="37" spans="1:10" s="218" customFormat="1" ht="90.75" customHeight="1" thickBot="1" x14ac:dyDescent="0.65">
      <c r="A37" s="409"/>
      <c r="B37" s="234" t="s">
        <v>410</v>
      </c>
      <c r="C37" s="409"/>
      <c r="D37" s="215" t="s">
        <v>110</v>
      </c>
      <c r="E37" s="216"/>
      <c r="F37" s="217"/>
    </row>
    <row r="38" spans="1:10" s="22" customFormat="1" ht="17.399999999999999" x14ac:dyDescent="0.25">
      <c r="A38" s="410"/>
      <c r="B38" s="410"/>
      <c r="C38" s="410"/>
      <c r="D38" s="84"/>
      <c r="E38" s="10"/>
      <c r="F38" s="3"/>
    </row>
    <row r="39" spans="1:10" s="227" customFormat="1" ht="50.1" customHeight="1" x14ac:dyDescent="0.5">
      <c r="A39" s="411"/>
      <c r="B39" s="411"/>
      <c r="C39" s="506"/>
      <c r="D39" s="507" t="s">
        <v>151</v>
      </c>
      <c r="E39" s="226"/>
    </row>
    <row r="40" spans="1:10" s="99" customFormat="1" ht="18" thickBot="1" x14ac:dyDescent="0.3">
      <c r="A40" s="410"/>
      <c r="B40" s="410"/>
      <c r="C40" s="412"/>
      <c r="D40" s="134"/>
      <c r="E40" s="10"/>
    </row>
    <row r="41" spans="1:10" s="227" customFormat="1" ht="60" customHeight="1" x14ac:dyDescent="0.5">
      <c r="A41" s="411"/>
      <c r="B41" s="411"/>
      <c r="C41" s="411"/>
      <c r="D41" s="228" t="s">
        <v>122</v>
      </c>
      <c r="E41" s="226"/>
      <c r="F41" s="229"/>
    </row>
    <row r="42" spans="1:10" s="227" customFormat="1" ht="60" customHeight="1" x14ac:dyDescent="0.5">
      <c r="A42" s="411"/>
      <c r="B42" s="411"/>
      <c r="C42" s="411"/>
      <c r="D42" s="230" t="s">
        <v>120</v>
      </c>
      <c r="E42" s="226"/>
      <c r="F42" s="231"/>
    </row>
    <row r="43" spans="1:10" s="227" customFormat="1" ht="60" customHeight="1" thickBot="1" x14ac:dyDescent="0.55000000000000004">
      <c r="A43" s="411"/>
      <c r="B43" s="411"/>
      <c r="C43" s="411"/>
      <c r="D43" s="232" t="s">
        <v>121</v>
      </c>
      <c r="E43" s="226"/>
      <c r="F43" s="233"/>
    </row>
    <row r="44" spans="1:10" s="22" customFormat="1" ht="17.399999999999999" thickBot="1" x14ac:dyDescent="0.3">
      <c r="A44" s="410"/>
      <c r="B44" s="410"/>
      <c r="C44" s="410"/>
      <c r="D44" s="135"/>
      <c r="E44" s="10"/>
    </row>
    <row r="45" spans="1:10" s="22" customFormat="1" ht="120" customHeight="1" x14ac:dyDescent="0.25">
      <c r="A45" s="410"/>
      <c r="B45" s="410"/>
      <c r="C45" s="505"/>
      <c r="D45" s="508" t="s">
        <v>272</v>
      </c>
      <c r="E45" s="10"/>
      <c r="F45" s="591"/>
      <c r="G45" s="592"/>
      <c r="J45" s="200"/>
    </row>
    <row r="46" spans="1:10" s="99" customFormat="1" ht="300" customHeight="1" thickBot="1" x14ac:dyDescent="0.3">
      <c r="A46" s="410"/>
      <c r="B46" s="410"/>
      <c r="C46" s="412"/>
      <c r="D46" s="134"/>
      <c r="E46" s="10"/>
      <c r="F46" s="593"/>
      <c r="G46" s="594"/>
    </row>
    <row r="47" spans="1:10" s="22" customFormat="1" ht="17.100000000000001" customHeight="1" x14ac:dyDescent="0.25">
      <c r="A47" s="410"/>
      <c r="B47" s="410"/>
      <c r="C47" s="410"/>
      <c r="D47" s="133"/>
      <c r="E47" s="10"/>
    </row>
    <row r="48" spans="1:10" ht="17.100000000000001" customHeight="1" thickBot="1" x14ac:dyDescent="0.3">
      <c r="A48" s="414"/>
      <c r="B48" s="414"/>
      <c r="C48" s="414"/>
    </row>
    <row r="49" spans="2:7" ht="69.75" customHeight="1" thickBot="1" x14ac:dyDescent="0.65">
      <c r="B49" s="234" t="s">
        <v>411</v>
      </c>
      <c r="C49" s="409"/>
      <c r="D49" s="215" t="s">
        <v>301</v>
      </c>
      <c r="E49" s="216"/>
      <c r="F49" s="217"/>
    </row>
    <row r="50" spans="2:7" ht="21" customHeight="1" thickBot="1" x14ac:dyDescent="0.3"/>
    <row r="51" spans="2:7" ht="60" customHeight="1" thickBot="1" x14ac:dyDescent="0.5">
      <c r="D51" s="387" t="s">
        <v>302</v>
      </c>
      <c r="E51" s="220"/>
      <c r="F51" s="221"/>
    </row>
    <row r="52" spans="2:7" ht="60" customHeight="1" thickBot="1" x14ac:dyDescent="0.5">
      <c r="D52" s="224" t="s">
        <v>303</v>
      </c>
      <c r="E52" s="220"/>
      <c r="F52" s="236"/>
    </row>
    <row r="53" spans="2:7" ht="21" customHeight="1" thickBot="1" x14ac:dyDescent="0.3"/>
    <row r="54" spans="2:7" ht="94.5" customHeight="1" x14ac:dyDescent="0.25">
      <c r="C54" s="505"/>
      <c r="D54" s="508" t="s">
        <v>304</v>
      </c>
      <c r="F54" s="591"/>
      <c r="G54" s="592"/>
    </row>
    <row r="55" spans="2:7" ht="210" customHeight="1" thickBot="1" x14ac:dyDescent="0.3">
      <c r="C55" s="412"/>
      <c r="D55" s="134"/>
      <c r="F55" s="593"/>
      <c r="G55" s="594"/>
    </row>
  </sheetData>
  <mergeCells count="3">
    <mergeCell ref="F34:G35"/>
    <mergeCell ref="F45:G46"/>
    <mergeCell ref="F54:G55"/>
  </mergeCells>
  <dataValidations count="2">
    <dataValidation type="list" allowBlank="1" showInputMessage="1" showErrorMessage="1" sqref="F41:F43 F23:F32">
      <formula1>"Existant, A réaliser, Non prévu"</formula1>
    </dataValidation>
    <dataValidation type="list" allowBlank="1" showInputMessage="1" showErrorMessage="1" sqref="F37 F3 F49 F51:F52 F19 F7:F17">
      <formula1>"Oui, Non"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20" orientation="portrait" r:id="rId1"/>
  <headerFooter>
    <oddHeader>&amp;L&amp;"Century Gothic,Normal"&amp;20CNSA - DGCS &amp;C&amp;"Century Gothic,Normal"&amp;20Outil d'analyse d'un dispositif en fonctionnement&amp;R&amp;"Century Gothic,Normal"&amp;20Organisation</oddHeader>
    <oddFooter>&amp;L&amp;"Century Gothic,Normal"&amp;20CNSA - DGCS - Outil d'analyse  d'un dispositif renforcé de soutien à domicile&amp;C&amp;"Century Gothic,Normal"&amp;20&amp;P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8ACC6"/>
  </sheetPr>
  <dimension ref="A1:F49"/>
  <sheetViews>
    <sheetView tabSelected="1" view="pageBreakPreview" topLeftCell="B1" zoomScale="40" zoomScaleNormal="70" zoomScaleSheetLayoutView="40" workbookViewId="0">
      <selection activeCell="F14" sqref="F15"/>
    </sheetView>
  </sheetViews>
  <sheetFormatPr baseColWidth="10" defaultRowHeight="14.4" x14ac:dyDescent="0.3"/>
  <cols>
    <col min="1" max="1" width="43.109375" customWidth="1"/>
    <col min="2" max="2" width="10.6640625" customWidth="1"/>
    <col min="3" max="3" width="4.6640625" customWidth="1"/>
    <col min="4" max="4" width="227.88671875" customWidth="1"/>
    <col min="5" max="5" width="11.6640625" customWidth="1"/>
    <col min="6" max="6" width="95.44140625" customWidth="1"/>
  </cols>
  <sheetData>
    <row r="1" spans="1:6" s="165" customFormat="1" ht="60" customHeight="1" x14ac:dyDescent="0.7">
      <c r="A1" s="603" t="s">
        <v>412</v>
      </c>
      <c r="B1" s="603"/>
      <c r="C1" s="603"/>
      <c r="D1" s="603"/>
      <c r="E1" s="603"/>
      <c r="F1" s="603"/>
    </row>
    <row r="2" spans="1:6" ht="17.25" x14ac:dyDescent="0.3">
      <c r="A2" s="11"/>
      <c r="B2" s="11"/>
      <c r="C2" s="12"/>
      <c r="D2" s="13"/>
      <c r="E2" s="10"/>
      <c r="F2" s="10"/>
    </row>
    <row r="3" spans="1:6" s="209" customFormat="1" ht="69.900000000000006" customHeight="1" x14ac:dyDescent="0.7">
      <c r="A3" s="237"/>
      <c r="B3" s="509" t="s">
        <v>413</v>
      </c>
      <c r="C3" s="208"/>
      <c r="D3" s="510" t="s">
        <v>123</v>
      </c>
      <c r="E3" s="216"/>
      <c r="F3" s="216"/>
    </row>
    <row r="4" spans="1:6" ht="17.25" thickBot="1" x14ac:dyDescent="0.35">
      <c r="A4" s="10"/>
      <c r="B4" s="10"/>
      <c r="C4" s="8"/>
      <c r="D4" s="10"/>
      <c r="E4" s="10"/>
      <c r="F4" s="10"/>
    </row>
    <row r="5" spans="1:6" s="240" customFormat="1" ht="50.1" customHeight="1" thickBot="1" x14ac:dyDescent="0.65">
      <c r="A5" s="226"/>
      <c r="B5" s="226"/>
      <c r="C5" s="511"/>
      <c r="D5" s="180" t="s">
        <v>107</v>
      </c>
      <c r="E5" s="238"/>
      <c r="F5" s="239"/>
    </row>
    <row r="6" spans="1:6" ht="17.25" thickBot="1" x14ac:dyDescent="0.35">
      <c r="A6" s="10"/>
      <c r="B6" s="10"/>
      <c r="C6" s="8"/>
      <c r="D6" s="16"/>
      <c r="E6" s="8"/>
      <c r="F6" s="8"/>
    </row>
    <row r="7" spans="1:6" s="242" customFormat="1" ht="33" customHeight="1" x14ac:dyDescent="0.55000000000000004">
      <c r="A7" s="220"/>
      <c r="B7" s="220"/>
      <c r="C7" s="241"/>
      <c r="D7" s="285" t="s">
        <v>341</v>
      </c>
      <c r="E7" s="604"/>
      <c r="F7" s="605"/>
    </row>
    <row r="8" spans="1:6" s="242" customFormat="1" ht="105.75" customHeight="1" thickBot="1" x14ac:dyDescent="0.6">
      <c r="A8" s="220"/>
      <c r="B8" s="220"/>
      <c r="C8" s="241"/>
      <c r="D8" s="285"/>
      <c r="E8" s="606"/>
      <c r="F8" s="607"/>
    </row>
    <row r="9" spans="1:6" ht="33.75" customHeight="1" x14ac:dyDescent="0.3">
      <c r="A9" s="10"/>
      <c r="B9" s="10"/>
      <c r="C9" s="8"/>
      <c r="D9" s="286"/>
      <c r="E9" s="137"/>
      <c r="F9" s="190"/>
    </row>
    <row r="10" spans="1:6" ht="17.25" thickBot="1" x14ac:dyDescent="0.35">
      <c r="A10" s="10"/>
      <c r="B10" s="10"/>
      <c r="C10" s="8"/>
      <c r="D10" s="415"/>
      <c r="E10" s="1"/>
      <c r="F10" s="1"/>
    </row>
    <row r="11" spans="1:6" s="40" customFormat="1" ht="50.1" customHeight="1" thickBot="1" x14ac:dyDescent="0.35">
      <c r="A11" s="99"/>
      <c r="B11" s="99"/>
      <c r="C11" s="512"/>
      <c r="D11" s="180" t="s">
        <v>111</v>
      </c>
      <c r="E11" s="42"/>
      <c r="F11" s="129"/>
    </row>
    <row r="12" spans="1:6" ht="17.25" thickBot="1" x14ac:dyDescent="0.35">
      <c r="A12" s="10"/>
      <c r="B12" s="10"/>
      <c r="C12" s="8"/>
      <c r="D12" s="16"/>
      <c r="E12" s="8"/>
      <c r="F12" s="8"/>
    </row>
    <row r="13" spans="1:6" s="40" customFormat="1" ht="36.75" customHeight="1" x14ac:dyDescent="0.3">
      <c r="A13" s="99"/>
      <c r="B13" s="99"/>
      <c r="C13" s="129"/>
      <c r="D13" s="285" t="s">
        <v>341</v>
      </c>
      <c r="E13" s="595"/>
      <c r="F13" s="596"/>
    </row>
    <row r="14" spans="1:6" ht="105" customHeight="1" thickBot="1" x14ac:dyDescent="0.35">
      <c r="A14" s="10"/>
      <c r="B14" s="10"/>
      <c r="C14" s="8"/>
      <c r="D14" s="285"/>
      <c r="E14" s="597"/>
      <c r="F14" s="598"/>
    </row>
    <row r="15" spans="1:6" ht="30" thickBot="1" x14ac:dyDescent="0.35">
      <c r="A15" s="10"/>
      <c r="B15" s="10"/>
      <c r="C15" s="8"/>
      <c r="D15" s="285"/>
      <c r="E15" s="416"/>
      <c r="F15" s="416"/>
    </row>
    <row r="16" spans="1:6" ht="50.1" customHeight="1" thickBot="1" x14ac:dyDescent="0.35">
      <c r="A16" s="10"/>
      <c r="B16" s="10"/>
      <c r="C16" s="512"/>
      <c r="D16" s="243" t="s">
        <v>342</v>
      </c>
      <c r="E16" s="9"/>
      <c r="F16" s="8"/>
    </row>
    <row r="17" spans="1:6" ht="18" thickBot="1" x14ac:dyDescent="0.35">
      <c r="A17" s="10"/>
      <c r="B17" s="10"/>
      <c r="C17" s="10"/>
      <c r="D17" s="54"/>
      <c r="E17" s="8"/>
      <c r="F17" s="8"/>
    </row>
    <row r="18" spans="1:6" ht="105" customHeight="1" x14ac:dyDescent="0.3">
      <c r="A18" s="10"/>
      <c r="B18" s="10"/>
      <c r="C18" s="10"/>
      <c r="D18" s="285" t="s">
        <v>341</v>
      </c>
      <c r="E18" s="599"/>
      <c r="F18" s="600"/>
    </row>
    <row r="19" spans="1:6" ht="30" thickBot="1" x14ac:dyDescent="0.35">
      <c r="A19" s="10"/>
      <c r="B19" s="10"/>
      <c r="C19" s="10"/>
      <c r="D19" s="285"/>
      <c r="E19" s="601"/>
      <c r="F19" s="602"/>
    </row>
    <row r="20" spans="1:6" ht="29.4" x14ac:dyDescent="0.3">
      <c r="A20" s="10"/>
      <c r="B20" s="10"/>
      <c r="C20" s="10"/>
      <c r="D20" s="285"/>
      <c r="E20" s="417"/>
      <c r="F20" s="417"/>
    </row>
    <row r="21" spans="1:6" s="209" customFormat="1" ht="69.900000000000006" customHeight="1" x14ac:dyDescent="0.7">
      <c r="A21" s="216"/>
      <c r="B21" s="509" t="s">
        <v>414</v>
      </c>
      <c r="C21" s="208"/>
      <c r="D21" s="510" t="s">
        <v>124</v>
      </c>
      <c r="E21" s="216"/>
      <c r="F21" s="216"/>
    </row>
    <row r="22" spans="1:6" ht="15" thickBot="1" x14ac:dyDescent="0.35">
      <c r="A22" s="10"/>
      <c r="B22" s="10"/>
      <c r="C22" s="10"/>
      <c r="D22" s="10"/>
      <c r="E22" s="10"/>
      <c r="F22" s="10"/>
    </row>
    <row r="23" spans="1:6" s="60" customFormat="1" ht="50.1" customHeight="1" thickBot="1" x14ac:dyDescent="0.4">
      <c r="A23" s="50"/>
      <c r="B23" s="50"/>
      <c r="C23" s="512"/>
      <c r="D23" s="180" t="s">
        <v>112</v>
      </c>
      <c r="E23" s="53"/>
      <c r="F23" s="68"/>
    </row>
    <row r="24" spans="1:6" ht="16.2" thickBot="1" x14ac:dyDescent="0.35">
      <c r="A24" s="10"/>
      <c r="B24" s="10"/>
      <c r="C24" s="10"/>
      <c r="D24" s="16"/>
      <c r="E24" s="8"/>
      <c r="F24" s="8"/>
    </row>
    <row r="25" spans="1:6" ht="45.75" customHeight="1" x14ac:dyDescent="0.3">
      <c r="A25" s="10"/>
      <c r="B25" s="10"/>
      <c r="C25" s="10"/>
      <c r="D25" s="285" t="s">
        <v>341</v>
      </c>
      <c r="E25" s="595"/>
      <c r="F25" s="596"/>
    </row>
    <row r="26" spans="1:6" ht="105" customHeight="1" thickBot="1" x14ac:dyDescent="0.35">
      <c r="A26" s="10"/>
      <c r="B26" s="10"/>
      <c r="C26" s="10"/>
      <c r="D26" s="418"/>
      <c r="E26" s="597"/>
      <c r="F26" s="598"/>
    </row>
    <row r="27" spans="1:6" ht="18" thickBot="1" x14ac:dyDescent="0.35">
      <c r="A27" s="10"/>
      <c r="B27" s="10"/>
      <c r="C27" s="10"/>
      <c r="D27" s="419"/>
      <c r="E27" s="50"/>
      <c r="F27" s="50"/>
    </row>
    <row r="28" spans="1:6" ht="50.1" customHeight="1" thickBot="1" x14ac:dyDescent="0.35">
      <c r="A28" s="10"/>
      <c r="B28" s="10"/>
      <c r="C28" s="512"/>
      <c r="D28" s="243" t="s">
        <v>113</v>
      </c>
      <c r="E28" s="9"/>
      <c r="F28" s="8"/>
    </row>
    <row r="29" spans="1:6" ht="16.2" thickBot="1" x14ac:dyDescent="0.35">
      <c r="A29" s="10"/>
      <c r="B29" s="10"/>
      <c r="C29" s="10"/>
      <c r="D29" s="16"/>
      <c r="E29" s="8"/>
      <c r="F29" s="8"/>
    </row>
    <row r="30" spans="1:6" ht="36.75" customHeight="1" x14ac:dyDescent="0.3">
      <c r="A30" s="10"/>
      <c r="B30" s="10"/>
      <c r="C30" s="10"/>
      <c r="D30" s="285" t="s">
        <v>341</v>
      </c>
      <c r="E30" s="595"/>
      <c r="F30" s="596"/>
    </row>
    <row r="31" spans="1:6" ht="105" customHeight="1" thickBot="1" x14ac:dyDescent="0.35">
      <c r="A31" s="10"/>
      <c r="B31" s="10"/>
      <c r="C31" s="10"/>
      <c r="D31" s="285"/>
      <c r="E31" s="597"/>
      <c r="F31" s="598"/>
    </row>
    <row r="32" spans="1:6" ht="15" thickBot="1" x14ac:dyDescent="0.35">
      <c r="A32" s="10"/>
      <c r="B32" s="10"/>
      <c r="C32" s="10"/>
      <c r="D32" s="420"/>
      <c r="E32" s="10"/>
      <c r="F32" s="10"/>
    </row>
    <row r="33" spans="1:6" ht="50.1" customHeight="1" thickBot="1" x14ac:dyDescent="0.35">
      <c r="A33" s="10"/>
      <c r="B33" s="10"/>
      <c r="C33" s="512"/>
      <c r="D33" s="243" t="s">
        <v>114</v>
      </c>
      <c r="E33" s="9"/>
      <c r="F33" s="8"/>
    </row>
    <row r="34" spans="1:6" ht="18" thickBot="1" x14ac:dyDescent="0.35">
      <c r="A34" s="10"/>
      <c r="B34" s="10"/>
      <c r="C34" s="10"/>
      <c r="D34" s="54"/>
      <c r="E34" s="8"/>
      <c r="F34" s="8"/>
    </row>
    <row r="35" spans="1:6" ht="36.75" customHeight="1" x14ac:dyDescent="0.3">
      <c r="A35" s="10"/>
      <c r="B35" s="10"/>
      <c r="C35" s="10"/>
      <c r="D35" s="285" t="s">
        <v>341</v>
      </c>
      <c r="E35" s="599"/>
      <c r="F35" s="600"/>
    </row>
    <row r="36" spans="1:6" ht="105" customHeight="1" thickBot="1" x14ac:dyDescent="0.35">
      <c r="A36" s="10"/>
      <c r="B36" s="10"/>
      <c r="C36" s="10"/>
      <c r="D36" s="285"/>
      <c r="E36" s="601"/>
      <c r="F36" s="602"/>
    </row>
    <row r="37" spans="1:6" ht="29.4" x14ac:dyDescent="0.45">
      <c r="A37" s="10"/>
      <c r="B37" s="10"/>
      <c r="C37" s="10"/>
      <c r="D37" s="287"/>
      <c r="E37" s="10"/>
      <c r="F37" s="10"/>
    </row>
    <row r="38" spans="1:6" ht="68.400000000000006" x14ac:dyDescent="0.7">
      <c r="A38" s="140"/>
      <c r="B38" s="509" t="s">
        <v>415</v>
      </c>
      <c r="C38" s="208"/>
      <c r="D38" s="510" t="s">
        <v>169</v>
      </c>
      <c r="E38" s="141"/>
      <c r="F38" s="141"/>
    </row>
    <row r="39" spans="1:6" ht="15" thickBot="1" x14ac:dyDescent="0.35">
      <c r="A39" s="8"/>
      <c r="B39" s="8"/>
      <c r="C39" s="8"/>
      <c r="D39" s="8"/>
      <c r="E39" s="8"/>
      <c r="F39" s="8"/>
    </row>
    <row r="40" spans="1:6" ht="50.1" customHeight="1" thickBot="1" x14ac:dyDescent="0.35">
      <c r="A40" s="10"/>
      <c r="B40" s="10"/>
      <c r="C40" s="513"/>
      <c r="D40" s="180" t="s">
        <v>115</v>
      </c>
      <c r="E40" s="9"/>
      <c r="F40" s="8"/>
    </row>
    <row r="41" spans="1:6" ht="16.2" thickBot="1" x14ac:dyDescent="0.35">
      <c r="A41" s="10"/>
      <c r="B41" s="10"/>
      <c r="C41" s="10"/>
      <c r="D41" s="16"/>
      <c r="E41" s="6"/>
      <c r="F41" s="8"/>
    </row>
    <row r="42" spans="1:6" ht="36.75" customHeight="1" x14ac:dyDescent="0.3">
      <c r="A42" s="10"/>
      <c r="B42" s="10"/>
      <c r="C42" s="10"/>
      <c r="D42" s="285" t="s">
        <v>341</v>
      </c>
      <c r="E42" s="599"/>
      <c r="F42" s="600"/>
    </row>
    <row r="43" spans="1:6" ht="105" customHeight="1" thickBot="1" x14ac:dyDescent="0.35">
      <c r="A43" s="10"/>
      <c r="B43" s="10"/>
      <c r="C43" s="10"/>
      <c r="D43" s="285"/>
      <c r="E43" s="601"/>
      <c r="F43" s="602"/>
    </row>
    <row r="44" spans="1:6" ht="30" thickBot="1" x14ac:dyDescent="0.35">
      <c r="A44" s="10"/>
      <c r="B44" s="10"/>
      <c r="C44" s="10"/>
      <c r="D44" s="285"/>
      <c r="E44" s="417"/>
      <c r="F44" s="417"/>
    </row>
    <row r="45" spans="1:6" ht="50.1" customHeight="1" thickBot="1" x14ac:dyDescent="0.35">
      <c r="A45" s="10"/>
      <c r="B45" s="10"/>
      <c r="C45" s="514"/>
      <c r="D45" s="288" t="s">
        <v>125</v>
      </c>
      <c r="E45" s="9"/>
      <c r="F45" s="8"/>
    </row>
    <row r="46" spans="1:6" ht="16.2" thickBot="1" x14ac:dyDescent="0.35">
      <c r="A46" s="10"/>
      <c r="B46" s="10"/>
      <c r="C46" s="10"/>
      <c r="D46" s="16"/>
      <c r="E46" s="8"/>
      <c r="F46" s="8"/>
    </row>
    <row r="47" spans="1:6" ht="36.75" customHeight="1" x14ac:dyDescent="0.3">
      <c r="A47" s="10"/>
      <c r="B47" s="10"/>
      <c r="C47" s="10"/>
      <c r="D47" s="285" t="s">
        <v>341</v>
      </c>
      <c r="E47" s="599"/>
      <c r="F47" s="600"/>
    </row>
    <row r="48" spans="1:6" ht="105" customHeight="1" thickBot="1" x14ac:dyDescent="0.35">
      <c r="A48" s="10"/>
      <c r="B48" s="10"/>
      <c r="C48" s="10"/>
      <c r="D48" s="285"/>
      <c r="E48" s="601"/>
      <c r="F48" s="602"/>
    </row>
    <row r="49" spans="1:6" ht="29.4" x14ac:dyDescent="0.3">
      <c r="A49" s="10"/>
      <c r="B49" s="10"/>
      <c r="C49" s="10"/>
      <c r="D49" s="285"/>
      <c r="E49" s="417"/>
      <c r="F49" s="417"/>
    </row>
  </sheetData>
  <mergeCells count="9">
    <mergeCell ref="E30:F31"/>
    <mergeCell ref="E35:F36"/>
    <mergeCell ref="E42:F43"/>
    <mergeCell ref="E47:F48"/>
    <mergeCell ref="A1:F1"/>
    <mergeCell ref="E7:F8"/>
    <mergeCell ref="E13:F14"/>
    <mergeCell ref="E18:F19"/>
    <mergeCell ref="E25:F26"/>
  </mergeCells>
  <dataValidations count="1">
    <dataValidation type="list" allowBlank="1" showInputMessage="1" showErrorMessage="1" sqref="E23 E28 E5 E11 E33 E40 E45 E16">
      <formula1>"Oui, Non"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24" orientation="portrait" r:id="rId1"/>
  <headerFooter>
    <oddHeader>&amp;L&amp;"Century Gothic,Normal"&amp;20CNSA - DGCS&amp;C&amp;"Century Gothic,Normal"&amp;20Outil d'analyse d'un dispositif en fonctionnement&amp;R&amp;"Century Gothic,Normal"&amp;20Satisfaction</oddHeader>
    <oddFooter>&amp;L&amp;"Century Gothic,Normal"&amp;20CNSA - DGCS - Outil d'analyse  d'un dispositif renforcé de soutien à domicile&amp;C&amp;"Century Gothic,Normal"&amp;20&amp;P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C5074"/>
  </sheetPr>
  <dimension ref="A1:M112"/>
  <sheetViews>
    <sheetView showGridLines="0" tabSelected="1" view="pageBreakPreview" topLeftCell="A97" zoomScale="25" zoomScaleNormal="55" zoomScaleSheetLayoutView="25" workbookViewId="0">
      <selection activeCell="F14" sqref="F15"/>
    </sheetView>
  </sheetViews>
  <sheetFormatPr baseColWidth="10" defaultColWidth="11.44140625" defaultRowHeight="21" customHeight="1" x14ac:dyDescent="0.3"/>
  <cols>
    <col min="1" max="1" width="12.6640625" style="27" customWidth="1"/>
    <col min="2" max="2" width="16.33203125" style="27" customWidth="1"/>
    <col min="3" max="3" width="3.88671875" style="27" customWidth="1"/>
    <col min="4" max="4" width="124.88671875" style="26" customWidth="1"/>
    <col min="5" max="5" width="76.6640625" style="17" customWidth="1"/>
    <col min="6" max="6" width="51.33203125" style="17" bestFit="1" customWidth="1"/>
    <col min="7" max="7" width="54.109375" style="17" customWidth="1"/>
    <col min="8" max="9" width="47.33203125" style="17" customWidth="1"/>
    <col min="10" max="10" width="39.33203125" customWidth="1"/>
    <col min="14" max="16384" width="11.44140625" style="17"/>
  </cols>
  <sheetData>
    <row r="1" spans="1:13" s="142" customFormat="1" ht="60" customHeight="1" x14ac:dyDescent="0.65">
      <c r="A1" s="515" t="s">
        <v>416</v>
      </c>
      <c r="B1" s="515"/>
      <c r="C1" s="515"/>
      <c r="D1" s="516"/>
      <c r="E1" s="517"/>
      <c r="F1" s="518"/>
      <c r="G1" s="517"/>
      <c r="H1" s="519"/>
      <c r="I1" s="519"/>
      <c r="J1"/>
      <c r="K1"/>
      <c r="L1"/>
      <c r="M1"/>
    </row>
    <row r="2" spans="1:13" s="10" customFormat="1" ht="24" x14ac:dyDescent="0.35">
      <c r="A2" s="421"/>
      <c r="B2" s="421"/>
      <c r="C2" s="421"/>
      <c r="D2" s="422"/>
      <c r="E2" s="144"/>
      <c r="F2" s="144"/>
      <c r="G2" s="144"/>
      <c r="H2" s="144"/>
      <c r="I2" s="144"/>
      <c r="J2"/>
      <c r="K2"/>
      <c r="L2"/>
      <c r="M2"/>
    </row>
    <row r="3" spans="1:13" s="10" customFormat="1" ht="69.900000000000006" customHeight="1" x14ac:dyDescent="0.4">
      <c r="A3" s="421"/>
      <c r="B3" s="244" t="s">
        <v>353</v>
      </c>
      <c r="C3" s="237"/>
      <c r="D3" s="608" t="s">
        <v>247</v>
      </c>
      <c r="E3" s="608"/>
      <c r="F3" s="144"/>
      <c r="G3" s="144"/>
      <c r="H3" s="144"/>
      <c r="I3" s="144"/>
      <c r="J3"/>
      <c r="K3"/>
      <c r="L3"/>
      <c r="M3"/>
    </row>
    <row r="4" spans="1:13" s="10" customFormat="1" ht="24" x14ac:dyDescent="0.35">
      <c r="A4" s="421"/>
      <c r="B4" s="421"/>
      <c r="C4" s="421"/>
      <c r="D4" s="143"/>
      <c r="E4" s="144"/>
      <c r="F4" s="144"/>
      <c r="G4" s="144"/>
      <c r="H4" s="144"/>
      <c r="I4" s="144"/>
      <c r="J4"/>
      <c r="K4"/>
      <c r="L4"/>
      <c r="M4"/>
    </row>
    <row r="5" spans="1:13" s="245" customFormat="1" ht="50.1" customHeight="1" x14ac:dyDescent="0.5">
      <c r="A5" s="423"/>
      <c r="B5" s="423"/>
      <c r="C5" s="520"/>
      <c r="D5" s="534" t="s">
        <v>153</v>
      </c>
      <c r="E5" s="226"/>
      <c r="F5" s="226"/>
      <c r="J5"/>
      <c r="K5"/>
      <c r="L5"/>
      <c r="M5"/>
    </row>
    <row r="6" spans="1:13" ht="24.75" thickBot="1" x14ac:dyDescent="0.4">
      <c r="A6" s="421"/>
      <c r="B6" s="421"/>
      <c r="C6" s="421"/>
      <c r="D6" s="143"/>
      <c r="E6" s="144"/>
      <c r="F6" s="145"/>
      <c r="G6" s="145"/>
      <c r="H6" s="145"/>
      <c r="I6" s="145"/>
    </row>
    <row r="7" spans="1:13" ht="88.5" customHeight="1" thickBot="1" x14ac:dyDescent="0.45">
      <c r="A7" s="421"/>
      <c r="B7" s="421"/>
      <c r="C7" s="421"/>
      <c r="D7" s="609" t="s">
        <v>376</v>
      </c>
      <c r="E7" s="610"/>
      <c r="F7" s="610"/>
      <c r="G7" s="611"/>
      <c r="H7" s="8"/>
      <c r="I7" s="145"/>
    </row>
    <row r="8" spans="1:13" ht="27" thickBot="1" x14ac:dyDescent="0.4">
      <c r="A8" s="421"/>
      <c r="B8" s="421"/>
      <c r="C8" s="421"/>
      <c r="D8" s="246"/>
      <c r="E8" s="144"/>
      <c r="F8" s="145"/>
      <c r="G8" s="145"/>
      <c r="H8" s="145"/>
      <c r="I8" s="145"/>
    </row>
    <row r="9" spans="1:13" s="21" customFormat="1" ht="65.099999999999994" customHeight="1" thickBot="1" x14ac:dyDescent="0.45">
      <c r="A9" s="425"/>
      <c r="B9" s="425"/>
      <c r="C9" s="425"/>
      <c r="D9" s="521" t="s">
        <v>154</v>
      </c>
      <c r="E9" s="521" t="s">
        <v>234</v>
      </c>
      <c r="F9" s="522" t="s">
        <v>155</v>
      </c>
      <c r="G9" s="523" t="s">
        <v>240</v>
      </c>
      <c r="H9"/>
      <c r="I9" s="145"/>
      <c r="J9"/>
      <c r="K9"/>
      <c r="L9"/>
      <c r="M9"/>
    </row>
    <row r="10" spans="1:13" s="21" customFormat="1" ht="60" customHeight="1" x14ac:dyDescent="0.35">
      <c r="A10" s="144"/>
      <c r="B10" s="145"/>
      <c r="C10" s="145"/>
      <c r="D10" s="323"/>
      <c r="E10" s="247"/>
      <c r="F10" s="247"/>
      <c r="G10" s="426"/>
      <c r="H10"/>
      <c r="I10" s="145"/>
      <c r="J10"/>
      <c r="K10"/>
      <c r="L10"/>
      <c r="M10"/>
    </row>
    <row r="11" spans="1:13" ht="60" customHeight="1" x14ac:dyDescent="0.35">
      <c r="A11" s="144"/>
      <c r="B11" s="145"/>
      <c r="C11" s="145"/>
      <c r="D11" s="324"/>
      <c r="E11" s="248"/>
      <c r="F11" s="248"/>
      <c r="G11" s="427"/>
      <c r="H11"/>
      <c r="I11" s="145"/>
    </row>
    <row r="12" spans="1:13" ht="60" customHeight="1" x14ac:dyDescent="0.35">
      <c r="A12" s="144"/>
      <c r="B12" s="145"/>
      <c r="C12" s="145"/>
      <c r="D12" s="325"/>
      <c r="E12" s="248"/>
      <c r="F12" s="248"/>
      <c r="G12" s="427"/>
      <c r="H12"/>
      <c r="I12" s="145"/>
    </row>
    <row r="13" spans="1:13" ht="60" customHeight="1" x14ac:dyDescent="0.35">
      <c r="A13" s="144"/>
      <c r="B13" s="145"/>
      <c r="C13" s="145"/>
      <c r="D13" s="326"/>
      <c r="E13" s="248"/>
      <c r="F13" s="248"/>
      <c r="G13" s="427"/>
      <c r="H13"/>
      <c r="I13" s="145"/>
    </row>
    <row r="14" spans="1:13" ht="60" customHeight="1" x14ac:dyDescent="0.35">
      <c r="A14" s="144"/>
      <c r="B14" s="145"/>
      <c r="C14" s="145"/>
      <c r="D14" s="325"/>
      <c r="E14" s="248"/>
      <c r="F14" s="248"/>
      <c r="G14" s="427"/>
      <c r="H14"/>
      <c r="I14" s="145"/>
    </row>
    <row r="15" spans="1:13" ht="60" customHeight="1" x14ac:dyDescent="0.35">
      <c r="A15" s="144"/>
      <c r="B15" s="145"/>
      <c r="C15" s="145"/>
      <c r="D15" s="326"/>
      <c r="E15" s="248"/>
      <c r="F15" s="248"/>
      <c r="G15" s="427"/>
      <c r="H15"/>
      <c r="I15" s="145"/>
    </row>
    <row r="16" spans="1:13" ht="60" customHeight="1" x14ac:dyDescent="0.35">
      <c r="A16" s="144"/>
      <c r="B16" s="145"/>
      <c r="C16" s="145"/>
      <c r="D16" s="327"/>
      <c r="E16" s="248"/>
      <c r="F16" s="248"/>
      <c r="G16" s="427"/>
      <c r="H16"/>
      <c r="I16" s="145"/>
    </row>
    <row r="17" spans="1:9" ht="60" customHeight="1" x14ac:dyDescent="0.35">
      <c r="A17" s="144"/>
      <c r="B17" s="145"/>
      <c r="C17" s="145"/>
      <c r="D17" s="325"/>
      <c r="E17" s="248"/>
      <c r="F17" s="248"/>
      <c r="G17" s="427"/>
      <c r="H17"/>
      <c r="I17" s="145"/>
    </row>
    <row r="18" spans="1:9" ht="60" customHeight="1" x14ac:dyDescent="0.35">
      <c r="A18" s="144"/>
      <c r="B18" s="145"/>
      <c r="C18" s="145"/>
      <c r="D18" s="325"/>
      <c r="E18" s="248"/>
      <c r="F18" s="248"/>
      <c r="G18" s="427"/>
      <c r="H18"/>
      <c r="I18" s="144"/>
    </row>
    <row r="19" spans="1:9" ht="60" customHeight="1" x14ac:dyDescent="0.35">
      <c r="A19" s="144"/>
      <c r="B19" s="145"/>
      <c r="C19" s="145"/>
      <c r="D19" s="325"/>
      <c r="E19" s="248"/>
      <c r="F19" s="248"/>
      <c r="G19" s="427"/>
      <c r="H19"/>
      <c r="I19" s="145"/>
    </row>
    <row r="20" spans="1:9" ht="60" customHeight="1" x14ac:dyDescent="0.35">
      <c r="A20" s="144"/>
      <c r="B20" s="145"/>
      <c r="C20" s="145"/>
      <c r="D20" s="325"/>
      <c r="E20" s="248"/>
      <c r="F20" s="248"/>
      <c r="G20" s="427"/>
      <c r="H20"/>
      <c r="I20" s="145"/>
    </row>
    <row r="21" spans="1:9" ht="60" customHeight="1" x14ac:dyDescent="0.35">
      <c r="A21" s="144"/>
      <c r="B21" s="145"/>
      <c r="C21" s="145"/>
      <c r="D21" s="325"/>
      <c r="E21" s="248"/>
      <c r="F21" s="248"/>
      <c r="G21" s="427"/>
      <c r="H21"/>
      <c r="I21" s="145"/>
    </row>
    <row r="22" spans="1:9" ht="60" customHeight="1" x14ac:dyDescent="0.35">
      <c r="A22" s="144"/>
      <c r="B22" s="145"/>
      <c r="C22" s="145"/>
      <c r="D22" s="325"/>
      <c r="E22" s="248"/>
      <c r="F22" s="248"/>
      <c r="G22" s="427"/>
      <c r="H22"/>
      <c r="I22" s="145"/>
    </row>
    <row r="23" spans="1:9" ht="60" customHeight="1" x14ac:dyDescent="0.35">
      <c r="A23" s="144"/>
      <c r="B23" s="145"/>
      <c r="C23" s="145"/>
      <c r="D23" s="325"/>
      <c r="E23" s="248"/>
      <c r="F23" s="248"/>
      <c r="G23" s="427"/>
      <c r="H23"/>
      <c r="I23" s="145"/>
    </row>
    <row r="24" spans="1:9" ht="60" customHeight="1" x14ac:dyDescent="0.35">
      <c r="A24" s="144"/>
      <c r="B24" s="145"/>
      <c r="C24" s="145"/>
      <c r="D24" s="325"/>
      <c r="E24" s="248"/>
      <c r="F24" s="248"/>
      <c r="G24" s="427"/>
      <c r="H24"/>
      <c r="I24" s="145"/>
    </row>
    <row r="25" spans="1:9" ht="60" customHeight="1" x14ac:dyDescent="0.35">
      <c r="A25" s="144"/>
      <c r="B25" s="145"/>
      <c r="C25" s="145"/>
      <c r="D25" s="325"/>
      <c r="E25" s="248"/>
      <c r="F25" s="248"/>
      <c r="G25" s="427"/>
      <c r="H25"/>
      <c r="I25" s="145"/>
    </row>
    <row r="26" spans="1:9" ht="60" customHeight="1" x14ac:dyDescent="0.35">
      <c r="A26" s="144"/>
      <c r="B26" s="145"/>
      <c r="C26" s="145"/>
      <c r="D26" s="325"/>
      <c r="E26" s="248"/>
      <c r="F26" s="248"/>
      <c r="G26" s="427"/>
      <c r="H26"/>
      <c r="I26" s="145"/>
    </row>
    <row r="27" spans="1:9" ht="60" customHeight="1" x14ac:dyDescent="0.35">
      <c r="A27" s="144"/>
      <c r="B27" s="145"/>
      <c r="C27" s="145"/>
      <c r="D27" s="325"/>
      <c r="E27" s="248"/>
      <c r="F27" s="248"/>
      <c r="G27" s="427"/>
      <c r="H27"/>
      <c r="I27" s="145"/>
    </row>
    <row r="28" spans="1:9" ht="60" customHeight="1" x14ac:dyDescent="0.35">
      <c r="A28" s="144"/>
      <c r="B28" s="145"/>
      <c r="C28" s="145"/>
      <c r="D28" s="325"/>
      <c r="E28" s="248"/>
      <c r="F28" s="248"/>
      <c r="G28" s="427"/>
      <c r="H28"/>
      <c r="I28" s="145"/>
    </row>
    <row r="29" spans="1:9" ht="60" customHeight="1" x14ac:dyDescent="0.35">
      <c r="A29" s="144"/>
      <c r="B29" s="145"/>
      <c r="C29" s="145"/>
      <c r="D29" s="325"/>
      <c r="E29" s="248"/>
      <c r="F29" s="248"/>
      <c r="G29" s="427"/>
      <c r="H29"/>
      <c r="I29" s="145"/>
    </row>
    <row r="30" spans="1:9" ht="60" customHeight="1" x14ac:dyDescent="0.35">
      <c r="A30" s="144"/>
      <c r="B30" s="145"/>
      <c r="C30" s="145"/>
      <c r="D30" s="325"/>
      <c r="E30" s="248"/>
      <c r="F30" s="248"/>
      <c r="G30" s="427"/>
      <c r="H30"/>
      <c r="I30" s="145"/>
    </row>
    <row r="31" spans="1:9" ht="60" customHeight="1" x14ac:dyDescent="0.35">
      <c r="A31" s="144"/>
      <c r="B31" s="145"/>
      <c r="C31" s="145"/>
      <c r="D31" s="325"/>
      <c r="E31" s="248"/>
      <c r="F31" s="248"/>
      <c r="G31" s="427"/>
      <c r="H31"/>
      <c r="I31" s="145"/>
    </row>
    <row r="32" spans="1:9" ht="60" customHeight="1" x14ac:dyDescent="0.35">
      <c r="A32" s="144"/>
      <c r="B32" s="145"/>
      <c r="C32" s="145"/>
      <c r="D32" s="325"/>
      <c r="E32" s="248"/>
      <c r="F32" s="248"/>
      <c r="G32" s="427"/>
      <c r="H32"/>
      <c r="I32" s="145"/>
    </row>
    <row r="33" spans="1:13" ht="60" customHeight="1" x14ac:dyDescent="0.35">
      <c r="A33" s="144"/>
      <c r="B33" s="145"/>
      <c r="C33" s="145"/>
      <c r="D33" s="325"/>
      <c r="E33" s="248"/>
      <c r="F33" s="248"/>
      <c r="G33" s="427"/>
      <c r="H33"/>
      <c r="I33" s="145"/>
    </row>
    <row r="34" spans="1:13" ht="60" customHeight="1" x14ac:dyDescent="0.35">
      <c r="A34" s="144"/>
      <c r="B34" s="145"/>
      <c r="C34" s="145"/>
      <c r="D34" s="325"/>
      <c r="E34" s="248"/>
      <c r="F34" s="248"/>
      <c r="G34" s="427"/>
      <c r="H34"/>
      <c r="I34" s="145"/>
    </row>
    <row r="35" spans="1:13" ht="60" customHeight="1" x14ac:dyDescent="0.35">
      <c r="A35" s="144"/>
      <c r="B35" s="145"/>
      <c r="C35" s="145"/>
      <c r="D35" s="325"/>
      <c r="E35" s="248"/>
      <c r="F35" s="248"/>
      <c r="G35" s="427"/>
      <c r="H35"/>
      <c r="I35" s="145"/>
    </row>
    <row r="36" spans="1:13" ht="60" customHeight="1" thickBot="1" x14ac:dyDescent="0.4">
      <c r="A36" s="144"/>
      <c r="B36" s="145"/>
      <c r="C36" s="145"/>
      <c r="D36" s="328"/>
      <c r="E36" s="249"/>
      <c r="F36" s="249"/>
      <c r="G36" s="428"/>
      <c r="H36"/>
      <c r="I36" s="145"/>
    </row>
    <row r="37" spans="1:13" s="227" customFormat="1" ht="60" customHeight="1" thickBot="1" x14ac:dyDescent="0.35">
      <c r="A37" s="250"/>
      <c r="B37" s="411"/>
      <c r="C37" s="411"/>
      <c r="D37" s="612" t="s">
        <v>163</v>
      </c>
      <c r="E37" s="613"/>
      <c r="F37" s="614"/>
      <c r="G37" s="257">
        <f>SUM(G10:G36)</f>
        <v>0</v>
      </c>
      <c r="J37"/>
      <c r="K37"/>
      <c r="L37"/>
      <c r="M37"/>
    </row>
    <row r="38" spans="1:13" ht="24.75" thickBot="1" x14ac:dyDescent="0.4">
      <c r="A38" s="144"/>
      <c r="B38" s="429"/>
      <c r="C38" s="429"/>
      <c r="D38" s="430"/>
      <c r="E38" s="145"/>
      <c r="F38" s="145"/>
      <c r="G38" s="145"/>
      <c r="H38" s="145"/>
      <c r="I38" s="145"/>
    </row>
    <row r="39" spans="1:13" ht="94.5" customHeight="1" x14ac:dyDescent="0.4">
      <c r="A39" s="144"/>
      <c r="B39" s="429"/>
      <c r="C39" s="429"/>
      <c r="D39" s="535" t="s">
        <v>377</v>
      </c>
      <c r="E39" s="615"/>
      <c r="F39" s="616"/>
      <c r="G39" s="617"/>
      <c r="H39" s="8"/>
      <c r="I39" s="145"/>
    </row>
    <row r="40" spans="1:13" ht="214.5" customHeight="1" thickBot="1" x14ac:dyDescent="0.45">
      <c r="A40" s="144"/>
      <c r="B40" s="429"/>
      <c r="C40" s="429"/>
      <c r="D40" s="431"/>
      <c r="E40" s="618"/>
      <c r="F40" s="619"/>
      <c r="G40" s="620"/>
      <c r="H40" s="8"/>
      <c r="I40" s="145"/>
    </row>
    <row r="41" spans="1:13" ht="17.100000000000001" customHeight="1" x14ac:dyDescent="0.35">
      <c r="A41" s="144"/>
      <c r="B41" s="429"/>
      <c r="C41" s="429"/>
      <c r="D41" s="431"/>
      <c r="E41" s="145"/>
      <c r="F41" s="145"/>
      <c r="G41" s="145"/>
      <c r="H41" s="145"/>
      <c r="I41" s="145"/>
    </row>
    <row r="42" spans="1:13" s="245" customFormat="1" ht="50.1" customHeight="1" x14ac:dyDescent="0.5">
      <c r="A42" s="226"/>
      <c r="B42" s="411"/>
      <c r="C42" s="424"/>
      <c r="D42" s="534" t="s">
        <v>224</v>
      </c>
      <c r="J42"/>
      <c r="K42"/>
      <c r="L42"/>
      <c r="M42"/>
    </row>
    <row r="43" spans="1:13" ht="16.5" customHeight="1" thickBot="1" x14ac:dyDescent="0.4">
      <c r="A43" s="429"/>
      <c r="B43" s="429"/>
      <c r="C43" s="429"/>
      <c r="D43" s="430"/>
      <c r="E43" s="145"/>
      <c r="F43" s="145"/>
      <c r="G43" s="145"/>
      <c r="H43" s="145"/>
      <c r="I43" s="145"/>
    </row>
    <row r="44" spans="1:13" ht="65.099999999999994" customHeight="1" thickBot="1" x14ac:dyDescent="0.5">
      <c r="A44" s="429"/>
      <c r="B44" s="429"/>
      <c r="C44" s="429"/>
      <c r="D44" s="524" t="s">
        <v>273</v>
      </c>
      <c r="E44" s="523" t="s">
        <v>156</v>
      </c>
      <c r="F44" s="146"/>
      <c r="G44" s="145"/>
      <c r="H44" s="145"/>
      <c r="I44" s="145"/>
    </row>
    <row r="45" spans="1:13" ht="50.1" customHeight="1" x14ac:dyDescent="0.4">
      <c r="A45" s="429"/>
      <c r="B45" s="429"/>
      <c r="C45" s="429"/>
      <c r="D45" s="527" t="s">
        <v>189</v>
      </c>
      <c r="E45" s="251"/>
      <c r="F45" s="145"/>
      <c r="G45" s="145"/>
      <c r="H45" s="145"/>
      <c r="I45" s="145"/>
    </row>
    <row r="46" spans="1:13" ht="50.1" customHeight="1" x14ac:dyDescent="0.4">
      <c r="A46" s="429"/>
      <c r="B46" s="429"/>
      <c r="C46" s="429"/>
      <c r="D46" s="528" t="s">
        <v>164</v>
      </c>
      <c r="E46" s="252"/>
      <c r="F46" s="145"/>
      <c r="G46" s="145"/>
      <c r="H46" s="145"/>
      <c r="I46" s="145"/>
    </row>
    <row r="47" spans="1:13" ht="50.1" customHeight="1" x14ac:dyDescent="0.4">
      <c r="A47" s="429"/>
      <c r="B47" s="429"/>
      <c r="C47" s="429"/>
      <c r="D47" s="253" t="s">
        <v>190</v>
      </c>
      <c r="E47" s="254"/>
      <c r="F47" s="145"/>
      <c r="G47" s="145"/>
      <c r="H47" s="145"/>
      <c r="I47" s="145"/>
    </row>
    <row r="48" spans="1:13" ht="50.1" customHeight="1" x14ac:dyDescent="0.4">
      <c r="A48" s="429"/>
      <c r="B48" s="429"/>
      <c r="C48" s="429"/>
      <c r="D48" s="253" t="s">
        <v>191</v>
      </c>
      <c r="E48" s="254"/>
      <c r="F48" s="145"/>
      <c r="G48" s="145"/>
      <c r="H48" s="145"/>
      <c r="I48" s="145"/>
    </row>
    <row r="49" spans="1:13" ht="50.1" customHeight="1" x14ac:dyDescent="0.4">
      <c r="A49" s="429"/>
      <c r="B49" s="429"/>
      <c r="C49" s="429"/>
      <c r="D49" s="529" t="s">
        <v>192</v>
      </c>
      <c r="E49" s="255"/>
      <c r="F49" s="145"/>
      <c r="G49" s="145"/>
      <c r="H49" s="145"/>
      <c r="I49" s="145"/>
    </row>
    <row r="50" spans="1:13" ht="50.1" customHeight="1" x14ac:dyDescent="0.4">
      <c r="A50" s="429"/>
      <c r="B50" s="429"/>
      <c r="C50" s="429"/>
      <c r="D50" s="529" t="s">
        <v>193</v>
      </c>
      <c r="E50" s="255"/>
      <c r="F50" s="145"/>
      <c r="G50" s="145"/>
      <c r="H50" s="145"/>
      <c r="I50" s="145"/>
    </row>
    <row r="51" spans="1:13" ht="50.1" customHeight="1" thickBot="1" x14ac:dyDescent="0.45">
      <c r="A51" s="429"/>
      <c r="B51" s="429"/>
      <c r="C51" s="429"/>
      <c r="D51" s="529" t="s">
        <v>346</v>
      </c>
      <c r="E51" s="255"/>
      <c r="F51" s="145"/>
      <c r="G51" s="145"/>
      <c r="H51" s="145"/>
      <c r="I51" s="145"/>
    </row>
    <row r="52" spans="1:13" ht="47.25" customHeight="1" thickBot="1" x14ac:dyDescent="0.5">
      <c r="A52" s="429"/>
      <c r="B52" s="429"/>
      <c r="C52" s="429"/>
      <c r="D52" s="256" t="s">
        <v>263</v>
      </c>
      <c r="E52" s="257">
        <f>SUM(E45:E51)</f>
        <v>0</v>
      </c>
      <c r="F52" s="147"/>
      <c r="G52" s="145"/>
      <c r="H52" s="145"/>
      <c r="I52" s="145"/>
    </row>
    <row r="53" spans="1:13" s="10" customFormat="1" ht="50.1" customHeight="1" thickBot="1" x14ac:dyDescent="0.4">
      <c r="A53" s="429"/>
      <c r="B53" s="429"/>
      <c r="C53" s="429"/>
      <c r="D53" s="432"/>
      <c r="E53" s="433"/>
      <c r="F53" s="147"/>
      <c r="G53" s="144"/>
      <c r="H53" s="144"/>
      <c r="I53" s="144"/>
      <c r="J53" s="8"/>
      <c r="K53" s="8"/>
      <c r="L53" s="8"/>
      <c r="M53" s="8"/>
    </row>
    <row r="54" spans="1:13" s="10" customFormat="1" ht="50.1" customHeight="1" thickBot="1" x14ac:dyDescent="0.45">
      <c r="A54" s="429"/>
      <c r="B54" s="429"/>
      <c r="C54" s="429"/>
      <c r="D54" s="256"/>
      <c r="E54" s="434"/>
      <c r="F54" s="435" t="s">
        <v>343</v>
      </c>
      <c r="G54" s="257">
        <f>SUM($E$52,$G$37)</f>
        <v>0</v>
      </c>
      <c r="H54" s="8"/>
      <c r="I54" s="144"/>
      <c r="J54" s="8"/>
      <c r="K54" s="8"/>
      <c r="L54" s="8"/>
      <c r="M54" s="8"/>
    </row>
    <row r="55" spans="1:13" ht="27" customHeight="1" x14ac:dyDescent="0.35">
      <c r="A55" s="429"/>
      <c r="B55" s="429"/>
      <c r="C55" s="429"/>
      <c r="D55" s="436"/>
      <c r="E55" s="437"/>
      <c r="F55" s="145"/>
      <c r="G55" s="145"/>
      <c r="H55" s="145"/>
      <c r="I55" s="145"/>
    </row>
    <row r="56" spans="1:13" ht="24" x14ac:dyDescent="0.35">
      <c r="A56" s="429"/>
      <c r="B56" s="429"/>
      <c r="C56" s="429"/>
      <c r="D56" s="430"/>
      <c r="E56" s="145"/>
      <c r="F56" s="145"/>
      <c r="G56" s="145"/>
      <c r="H56" s="145"/>
      <c r="I56" s="145"/>
    </row>
    <row r="57" spans="1:13" ht="69.900000000000006" customHeight="1" x14ac:dyDescent="0.4">
      <c r="A57" s="429"/>
      <c r="B57" s="244" t="s">
        <v>354</v>
      </c>
      <c r="C57" s="421"/>
      <c r="D57" s="608" t="s">
        <v>233</v>
      </c>
      <c r="E57" s="608"/>
      <c r="F57" s="145"/>
      <c r="G57" s="145"/>
      <c r="H57" s="145"/>
      <c r="I57" s="145"/>
    </row>
    <row r="58" spans="1:13" ht="24.75" thickBot="1" x14ac:dyDescent="0.4">
      <c r="A58" s="429"/>
      <c r="B58" s="429"/>
      <c r="C58" s="429"/>
      <c r="D58" s="438"/>
      <c r="E58" s="145"/>
      <c r="F58" s="146"/>
      <c r="G58" s="146"/>
      <c r="H58" s="146"/>
      <c r="I58" s="146"/>
    </row>
    <row r="59" spans="1:13" ht="65.099999999999994" customHeight="1" thickBot="1" x14ac:dyDescent="0.5">
      <c r="A59" s="429"/>
      <c r="B59" s="429"/>
      <c r="C59" s="429"/>
      <c r="D59" s="521" t="s">
        <v>93</v>
      </c>
      <c r="E59" s="523" t="s">
        <v>157</v>
      </c>
      <c r="F59" s="523" t="s">
        <v>158</v>
      </c>
      <c r="G59" s="525" t="s">
        <v>160</v>
      </c>
      <c r="H59"/>
      <c r="I59" s="146"/>
    </row>
    <row r="60" spans="1:13" ht="60" customHeight="1" x14ac:dyDescent="0.45">
      <c r="A60" s="429"/>
      <c r="B60" s="429"/>
      <c r="C60" s="429"/>
      <c r="D60" s="530" t="s">
        <v>95</v>
      </c>
      <c r="E60" s="258"/>
      <c r="F60" s="258"/>
      <c r="G60" s="439"/>
      <c r="H60"/>
      <c r="I60" s="146"/>
    </row>
    <row r="61" spans="1:13" ht="69.75" customHeight="1" x14ac:dyDescent="0.45">
      <c r="A61" s="429"/>
      <c r="B61" s="429"/>
      <c r="C61" s="429"/>
      <c r="D61" s="263" t="s">
        <v>162</v>
      </c>
      <c r="E61" s="259" t="s">
        <v>248</v>
      </c>
      <c r="F61" s="260"/>
      <c r="G61" s="440"/>
      <c r="H61"/>
      <c r="I61" s="146"/>
    </row>
    <row r="62" spans="1:13" ht="60" customHeight="1" x14ac:dyDescent="0.45">
      <c r="A62" s="429"/>
      <c r="B62" s="429"/>
      <c r="C62" s="429"/>
      <c r="D62" s="531" t="s">
        <v>96</v>
      </c>
      <c r="E62" s="261"/>
      <c r="F62" s="262"/>
      <c r="G62" s="441"/>
      <c r="H62"/>
      <c r="I62" s="146"/>
    </row>
    <row r="63" spans="1:13" ht="60" customHeight="1" x14ac:dyDescent="0.4">
      <c r="A63" s="442"/>
      <c r="B63" s="442"/>
      <c r="C63" s="442"/>
      <c r="D63" s="263" t="s">
        <v>4</v>
      </c>
      <c r="E63" s="259" t="s">
        <v>250</v>
      </c>
      <c r="F63" s="260"/>
      <c r="G63" s="440" t="e">
        <f>#REF!</f>
        <v>#REF!</v>
      </c>
      <c r="H63"/>
      <c r="I63" s="145"/>
    </row>
    <row r="64" spans="1:13" ht="60" customHeight="1" x14ac:dyDescent="0.45">
      <c r="A64" s="146"/>
      <c r="B64" s="149"/>
      <c r="C64" s="149"/>
      <c r="D64" s="264" t="s">
        <v>159</v>
      </c>
      <c r="E64" s="265" t="s">
        <v>249</v>
      </c>
      <c r="F64" s="260"/>
      <c r="G64" s="443" t="e">
        <f>#REF!</f>
        <v>#REF!</v>
      </c>
      <c r="H64"/>
      <c r="I64" s="145"/>
    </row>
    <row r="65" spans="1:9" ht="60" customHeight="1" x14ac:dyDescent="0.45">
      <c r="A65" s="146"/>
      <c r="B65" s="149"/>
      <c r="C65" s="149"/>
      <c r="D65" s="350" t="s">
        <v>265</v>
      </c>
      <c r="E65" s="265" t="s">
        <v>249</v>
      </c>
      <c r="F65" s="260"/>
      <c r="G65" s="440" t="e">
        <f>#REF!</f>
        <v>#REF!</v>
      </c>
      <c r="H65"/>
      <c r="I65" s="145"/>
    </row>
    <row r="66" spans="1:9" ht="60" customHeight="1" x14ac:dyDescent="0.45">
      <c r="A66" s="146"/>
      <c r="B66" s="149"/>
      <c r="C66" s="149"/>
      <c r="D66" s="531" t="s">
        <v>97</v>
      </c>
      <c r="E66" s="266"/>
      <c r="F66" s="262"/>
      <c r="G66" s="441"/>
      <c r="H66"/>
      <c r="I66" s="145"/>
    </row>
    <row r="67" spans="1:9" ht="60" customHeight="1" x14ac:dyDescent="0.45">
      <c r="A67" s="146"/>
      <c r="B67" s="149"/>
      <c r="C67" s="149"/>
      <c r="D67" s="263" t="s">
        <v>10</v>
      </c>
      <c r="E67" s="259" t="s">
        <v>250</v>
      </c>
      <c r="F67" s="260"/>
      <c r="G67" s="440" t="e">
        <f>#REF!</f>
        <v>#REF!</v>
      </c>
      <c r="H67"/>
      <c r="I67" s="145"/>
    </row>
    <row r="68" spans="1:9" ht="60" customHeight="1" x14ac:dyDescent="0.45">
      <c r="A68" s="146"/>
      <c r="B68" s="149"/>
      <c r="C68" s="149"/>
      <c r="D68" s="264" t="s">
        <v>12</v>
      </c>
      <c r="E68" s="259" t="s">
        <v>251</v>
      </c>
      <c r="F68" s="260"/>
      <c r="G68" s="440" t="e">
        <f>#REF!</f>
        <v>#REF!</v>
      </c>
      <c r="H68"/>
      <c r="I68" s="145"/>
    </row>
    <row r="69" spans="1:9" ht="60" customHeight="1" x14ac:dyDescent="0.45">
      <c r="A69" s="146"/>
      <c r="B69" s="149"/>
      <c r="C69" s="149"/>
      <c r="D69" s="532" t="s">
        <v>99</v>
      </c>
      <c r="E69" s="267"/>
      <c r="F69" s="262"/>
      <c r="G69" s="441"/>
      <c r="H69"/>
      <c r="I69" s="145"/>
    </row>
    <row r="70" spans="1:9" ht="60" customHeight="1" x14ac:dyDescent="0.45">
      <c r="A70" s="146"/>
      <c r="B70" s="149"/>
      <c r="C70" s="149"/>
      <c r="D70" s="263" t="s">
        <v>30</v>
      </c>
      <c r="E70" s="259" t="s">
        <v>250</v>
      </c>
      <c r="F70" s="260"/>
      <c r="G70" s="440" t="e">
        <f>#REF!</f>
        <v>#REF!</v>
      </c>
      <c r="H70"/>
      <c r="I70" s="145"/>
    </row>
    <row r="71" spans="1:9" ht="60" customHeight="1" x14ac:dyDescent="0.45">
      <c r="A71" s="146"/>
      <c r="B71" s="149"/>
      <c r="C71" s="149"/>
      <c r="D71" s="264" t="s">
        <v>32</v>
      </c>
      <c r="E71" s="259" t="s">
        <v>252</v>
      </c>
      <c r="F71" s="260"/>
      <c r="G71" s="440" t="e">
        <f>#REF!</f>
        <v>#REF!</v>
      </c>
      <c r="H71"/>
      <c r="I71" s="145"/>
    </row>
    <row r="72" spans="1:9" ht="60" customHeight="1" x14ac:dyDescent="0.45">
      <c r="A72" s="146"/>
      <c r="B72" s="149"/>
      <c r="C72" s="149"/>
      <c r="D72" s="531" t="s">
        <v>106</v>
      </c>
      <c r="E72" s="261"/>
      <c r="F72" s="262"/>
      <c r="G72" s="441"/>
      <c r="H72"/>
      <c r="I72" s="145"/>
    </row>
    <row r="73" spans="1:9" ht="60" customHeight="1" x14ac:dyDescent="0.45">
      <c r="A73" s="146"/>
      <c r="B73" s="149"/>
      <c r="C73" s="149"/>
      <c r="D73" s="264" t="s">
        <v>13</v>
      </c>
      <c r="E73" s="259" t="s">
        <v>250</v>
      </c>
      <c r="F73" s="260"/>
      <c r="G73" s="440" t="e">
        <f>#REF!</f>
        <v>#REF!</v>
      </c>
      <c r="H73"/>
      <c r="I73" s="145"/>
    </row>
    <row r="74" spans="1:9" ht="60" customHeight="1" x14ac:dyDescent="0.45">
      <c r="A74" s="146"/>
      <c r="B74" s="149"/>
      <c r="C74" s="149"/>
      <c r="D74" s="264" t="s">
        <v>14</v>
      </c>
      <c r="E74" s="259" t="s">
        <v>250</v>
      </c>
      <c r="F74" s="260"/>
      <c r="G74" s="440" t="e">
        <f>#REF!</f>
        <v>#REF!</v>
      </c>
      <c r="H74"/>
      <c r="I74" s="145"/>
    </row>
    <row r="75" spans="1:9" ht="60" customHeight="1" x14ac:dyDescent="0.45">
      <c r="A75" s="146"/>
      <c r="B75" s="149"/>
      <c r="C75" s="149"/>
      <c r="D75" s="264" t="s">
        <v>161</v>
      </c>
      <c r="E75" s="259" t="s">
        <v>250</v>
      </c>
      <c r="F75" s="260"/>
      <c r="G75" s="440" t="e">
        <f>#REF!</f>
        <v>#REF!</v>
      </c>
      <c r="H75"/>
      <c r="I75" s="145"/>
    </row>
    <row r="76" spans="1:9" ht="60" customHeight="1" x14ac:dyDescent="0.45">
      <c r="A76" s="146"/>
      <c r="B76" s="149"/>
      <c r="C76" s="149"/>
      <c r="D76" s="264" t="s">
        <v>17</v>
      </c>
      <c r="E76" s="259" t="s">
        <v>252</v>
      </c>
      <c r="F76" s="260"/>
      <c r="G76" s="440" t="e">
        <f>#REF!</f>
        <v>#REF!</v>
      </c>
      <c r="H76"/>
      <c r="I76" s="145"/>
    </row>
    <row r="77" spans="1:9" ht="60" customHeight="1" x14ac:dyDescent="0.45">
      <c r="A77" s="146"/>
      <c r="B77" s="149"/>
      <c r="C77" s="149"/>
      <c r="D77" s="264" t="s">
        <v>66</v>
      </c>
      <c r="E77" s="259" t="s">
        <v>253</v>
      </c>
      <c r="F77" s="260"/>
      <c r="G77" s="440" t="e">
        <f>#REF!</f>
        <v>#REF!</v>
      </c>
      <c r="H77"/>
      <c r="I77" s="145"/>
    </row>
    <row r="78" spans="1:9" ht="60" customHeight="1" x14ac:dyDescent="0.45">
      <c r="A78" s="146"/>
      <c r="B78" s="149"/>
      <c r="C78" s="149"/>
      <c r="D78" s="264" t="s">
        <v>15</v>
      </c>
      <c r="E78" s="259" t="s">
        <v>250</v>
      </c>
      <c r="F78" s="260"/>
      <c r="G78" s="440" t="e">
        <f>#REF!</f>
        <v>#REF!</v>
      </c>
      <c r="H78"/>
      <c r="I78" s="145"/>
    </row>
    <row r="79" spans="1:9" ht="60" customHeight="1" x14ac:dyDescent="0.45">
      <c r="A79" s="146"/>
      <c r="B79" s="149"/>
      <c r="C79" s="149"/>
      <c r="D79" s="264" t="s">
        <v>16</v>
      </c>
      <c r="E79" s="259" t="s">
        <v>253</v>
      </c>
      <c r="F79" s="260"/>
      <c r="G79" s="440" t="e">
        <f>#REF!</f>
        <v>#REF!</v>
      </c>
      <c r="H79"/>
      <c r="I79" s="145"/>
    </row>
    <row r="80" spans="1:9" ht="60" customHeight="1" x14ac:dyDescent="0.45">
      <c r="A80" s="146"/>
      <c r="B80" s="149"/>
      <c r="C80" s="149"/>
      <c r="D80" s="531" t="s">
        <v>102</v>
      </c>
      <c r="E80" s="261"/>
      <c r="F80" s="262"/>
      <c r="G80" s="441"/>
      <c r="H80"/>
      <c r="I80" s="145"/>
    </row>
    <row r="81" spans="1:9" ht="60" customHeight="1" x14ac:dyDescent="0.45">
      <c r="A81" s="146"/>
      <c r="B81" s="149"/>
      <c r="C81" s="149"/>
      <c r="D81" s="268" t="s">
        <v>62</v>
      </c>
      <c r="E81" s="259" t="s">
        <v>250</v>
      </c>
      <c r="F81" s="260"/>
      <c r="G81" s="440" t="e">
        <f>#REF!</f>
        <v>#REF!</v>
      </c>
      <c r="H81"/>
      <c r="I81" s="145"/>
    </row>
    <row r="82" spans="1:9" ht="60" customHeight="1" x14ac:dyDescent="0.45">
      <c r="A82" s="146"/>
      <c r="B82" s="149"/>
      <c r="C82" s="149"/>
      <c r="D82" s="268" t="s">
        <v>61</v>
      </c>
      <c r="E82" s="259" t="s">
        <v>250</v>
      </c>
      <c r="F82" s="260"/>
      <c r="G82" s="440" t="e">
        <f>#REF!</f>
        <v>#REF!</v>
      </c>
      <c r="H82"/>
      <c r="I82" s="145"/>
    </row>
    <row r="83" spans="1:9" ht="60" customHeight="1" x14ac:dyDescent="0.45">
      <c r="A83" s="146"/>
      <c r="B83" s="149"/>
      <c r="C83" s="149"/>
      <c r="D83" s="268" t="s">
        <v>60</v>
      </c>
      <c r="E83" s="259" t="s">
        <v>250</v>
      </c>
      <c r="F83" s="260"/>
      <c r="G83" s="440" t="e">
        <f>#REF!</f>
        <v>#REF!</v>
      </c>
      <c r="H83"/>
      <c r="I83" s="145"/>
    </row>
    <row r="84" spans="1:9" ht="60" customHeight="1" x14ac:dyDescent="0.45">
      <c r="A84" s="146"/>
      <c r="B84" s="149"/>
      <c r="C84" s="149"/>
      <c r="D84" s="268" t="s">
        <v>59</v>
      </c>
      <c r="E84" s="259" t="s">
        <v>250</v>
      </c>
      <c r="F84" s="260"/>
      <c r="G84" s="440" t="e">
        <f>#REF!</f>
        <v>#REF!</v>
      </c>
      <c r="H84"/>
      <c r="I84" s="145"/>
    </row>
    <row r="85" spans="1:9" ht="60" customHeight="1" x14ac:dyDescent="0.45">
      <c r="A85" s="146"/>
      <c r="B85" s="149"/>
      <c r="C85" s="149"/>
      <c r="D85" s="268" t="s">
        <v>58</v>
      </c>
      <c r="E85" s="259" t="s">
        <v>250</v>
      </c>
      <c r="F85" s="260"/>
      <c r="G85" s="440" t="e">
        <f>#REF!</f>
        <v>#REF!</v>
      </c>
      <c r="H85"/>
      <c r="I85" s="145"/>
    </row>
    <row r="86" spans="1:9" ht="60" customHeight="1" x14ac:dyDescent="0.45">
      <c r="A86" s="146"/>
      <c r="B86" s="149"/>
      <c r="C86" s="149"/>
      <c r="D86" s="268" t="s">
        <v>57</v>
      </c>
      <c r="E86" s="259" t="s">
        <v>250</v>
      </c>
      <c r="F86" s="260"/>
      <c r="G86" s="440" t="e">
        <f>#REF!</f>
        <v>#REF!</v>
      </c>
      <c r="H86"/>
      <c r="I86" s="145"/>
    </row>
    <row r="87" spans="1:9" ht="50.25" customHeight="1" thickBot="1" x14ac:dyDescent="0.5">
      <c r="A87" s="146"/>
      <c r="B87" s="149"/>
      <c r="C87" s="149"/>
      <c r="D87" s="269" t="s">
        <v>56</v>
      </c>
      <c r="E87" s="336" t="s">
        <v>250</v>
      </c>
      <c r="F87" s="270"/>
      <c r="G87" s="444" t="e">
        <f>#REF!</f>
        <v>#REF!</v>
      </c>
      <c r="H87"/>
      <c r="I87" s="145"/>
    </row>
    <row r="88" spans="1:9" ht="21" customHeight="1" x14ac:dyDescent="0.45">
      <c r="A88" s="146"/>
      <c r="B88" s="149"/>
      <c r="C88" s="149"/>
      <c r="D88" s="151"/>
      <c r="E88" s="145"/>
      <c r="F88" s="145"/>
      <c r="G88" s="145"/>
      <c r="H88" s="145"/>
      <c r="I88" s="145"/>
    </row>
    <row r="89" spans="1:9" ht="69.900000000000006" customHeight="1" x14ac:dyDescent="0.45">
      <c r="A89" s="146"/>
      <c r="B89" s="244" t="s">
        <v>355</v>
      </c>
      <c r="C89" s="237"/>
      <c r="D89" s="608" t="s">
        <v>254</v>
      </c>
      <c r="E89" s="608"/>
      <c r="F89" s="145"/>
      <c r="G89" s="145"/>
      <c r="H89" s="145"/>
      <c r="I89" s="145"/>
    </row>
    <row r="90" spans="1:9" ht="21" customHeight="1" thickBot="1" x14ac:dyDescent="0.5">
      <c r="A90" s="146"/>
      <c r="B90" s="149"/>
      <c r="C90" s="149"/>
      <c r="D90" s="151"/>
      <c r="E90" s="145"/>
      <c r="F90" s="145"/>
      <c r="G90" s="145"/>
      <c r="H90" s="145"/>
      <c r="I90" s="145"/>
    </row>
    <row r="91" spans="1:9" ht="60" customHeight="1" thickBot="1" x14ac:dyDescent="0.5">
      <c r="A91" s="146"/>
      <c r="B91" s="149"/>
      <c r="C91" s="149"/>
      <c r="D91" s="526" t="s">
        <v>360</v>
      </c>
      <c r="E91" s="473" t="s">
        <v>368</v>
      </c>
      <c r="F91" s="473" t="s">
        <v>369</v>
      </c>
      <c r="G91" s="473" t="s">
        <v>370</v>
      </c>
      <c r="H91" s="473" t="s">
        <v>371</v>
      </c>
      <c r="I91" s="473" t="s">
        <v>372</v>
      </c>
    </row>
    <row r="92" spans="1:9" customFormat="1" ht="20.25" customHeight="1" thickBot="1" x14ac:dyDescent="0.35"/>
    <row r="93" spans="1:9" ht="60" customHeight="1" thickBot="1" x14ac:dyDescent="0.5">
      <c r="A93" s="146"/>
      <c r="B93" s="149"/>
      <c r="C93" s="149"/>
      <c r="D93" s="526" t="s">
        <v>344</v>
      </c>
      <c r="E93" s="445"/>
      <c r="F93" s="446"/>
      <c r="G93" s="447"/>
      <c r="H93" s="472"/>
      <c r="I93" s="472"/>
    </row>
    <row r="94" spans="1:9" ht="60" customHeight="1" x14ac:dyDescent="0.45">
      <c r="A94" s="146"/>
      <c r="B94" s="149"/>
      <c r="C94" s="149"/>
      <c r="D94" s="448" t="s">
        <v>345</v>
      </c>
      <c r="E94" s="346"/>
      <c r="F94" s="347"/>
      <c r="G94" s="449"/>
      <c r="H94" s="450"/>
      <c r="I94" s="450"/>
    </row>
    <row r="95" spans="1:9" ht="60" customHeight="1" thickBot="1" x14ac:dyDescent="0.5">
      <c r="A95" s="146"/>
      <c r="B95" s="149"/>
      <c r="C95" s="149"/>
      <c r="D95" s="451" t="s">
        <v>346</v>
      </c>
      <c r="E95" s="337"/>
      <c r="F95" s="338"/>
      <c r="G95" s="452"/>
      <c r="H95" s="453"/>
      <c r="I95" s="453"/>
    </row>
    <row r="96" spans="1:9" ht="60" customHeight="1" thickBot="1" x14ac:dyDescent="0.45">
      <c r="A96" s="149"/>
      <c r="B96" s="149"/>
      <c r="C96" s="149"/>
      <c r="D96" s="454" t="s">
        <v>362</v>
      </c>
      <c r="E96" s="455">
        <f>SUM(E94:E95)</f>
        <v>0</v>
      </c>
      <c r="F96" s="455">
        <f>SUM(F94:F95)</f>
        <v>0</v>
      </c>
      <c r="G96" s="455">
        <f>SUM(G94:G95)</f>
        <v>0</v>
      </c>
      <c r="H96" s="455">
        <f>SUM(H94:H95)</f>
        <v>0</v>
      </c>
      <c r="I96" s="455">
        <f>SUM(I94:I95)</f>
        <v>0</v>
      </c>
    </row>
    <row r="97" spans="1:10" ht="60" customHeight="1" thickBot="1" x14ac:dyDescent="0.5">
      <c r="A97" s="149"/>
      <c r="B97" s="149"/>
      <c r="C97" s="149"/>
      <c r="D97" s="526" t="s">
        <v>347</v>
      </c>
      <c r="E97" s="456"/>
      <c r="F97" s="457"/>
      <c r="G97" s="458"/>
      <c r="H97" s="458"/>
      <c r="I97" s="459"/>
    </row>
    <row r="98" spans="1:10" ht="60" customHeight="1" x14ac:dyDescent="0.45">
      <c r="A98" s="149"/>
      <c r="B98" s="149"/>
      <c r="C98" s="149"/>
      <c r="D98" s="460"/>
      <c r="E98" s="461"/>
      <c r="F98" s="462"/>
      <c r="G98" s="463"/>
      <c r="H98" s="463"/>
      <c r="I98" s="476"/>
    </row>
    <row r="99" spans="1:10" ht="60" customHeight="1" x14ac:dyDescent="0.45">
      <c r="D99" s="464"/>
      <c r="E99" s="461"/>
      <c r="F99" s="462"/>
      <c r="G99" s="463"/>
      <c r="H99" s="463"/>
      <c r="I99" s="476"/>
    </row>
    <row r="100" spans="1:10" ht="60" customHeight="1" x14ac:dyDescent="0.45">
      <c r="D100" s="464"/>
      <c r="E100" s="461"/>
      <c r="F100" s="462"/>
      <c r="G100" s="463"/>
      <c r="H100" s="463"/>
      <c r="I100" s="476"/>
    </row>
    <row r="101" spans="1:10" ht="60" customHeight="1" x14ac:dyDescent="0.45">
      <c r="D101" s="464"/>
      <c r="E101" s="461"/>
      <c r="F101" s="462"/>
      <c r="G101" s="463"/>
      <c r="H101" s="463"/>
      <c r="I101" s="476"/>
    </row>
    <row r="102" spans="1:10" ht="60" customHeight="1" x14ac:dyDescent="0.45">
      <c r="D102" s="464"/>
      <c r="E102" s="461"/>
      <c r="F102" s="462"/>
      <c r="G102" s="463"/>
      <c r="H102" s="463"/>
      <c r="I102" s="476"/>
    </row>
    <row r="103" spans="1:10" ht="60" customHeight="1" x14ac:dyDescent="0.45">
      <c r="D103" s="464"/>
      <c r="E103" s="461"/>
      <c r="F103" s="462"/>
      <c r="G103" s="463"/>
      <c r="H103" s="463"/>
      <c r="I103" s="476"/>
    </row>
    <row r="104" spans="1:10" ht="60" customHeight="1" x14ac:dyDescent="0.45">
      <c r="D104" s="464"/>
      <c r="E104" s="461"/>
      <c r="F104" s="462"/>
      <c r="G104" s="463"/>
      <c r="H104" s="463"/>
      <c r="I104" s="476"/>
    </row>
    <row r="105" spans="1:10" ht="60" customHeight="1" x14ac:dyDescent="0.45">
      <c r="D105" s="464"/>
      <c r="E105" s="461"/>
      <c r="F105" s="462"/>
      <c r="G105" s="463"/>
      <c r="H105" s="463"/>
      <c r="I105" s="476"/>
    </row>
    <row r="106" spans="1:10" ht="60" customHeight="1" x14ac:dyDescent="0.45">
      <c r="D106" s="464"/>
      <c r="E106" s="461"/>
      <c r="F106" s="462"/>
      <c r="G106" s="463"/>
      <c r="H106" s="463"/>
      <c r="I106" s="476"/>
    </row>
    <row r="107" spans="1:10" ht="60" customHeight="1" thickBot="1" x14ac:dyDescent="0.5">
      <c r="D107" s="483" t="s">
        <v>373</v>
      </c>
      <c r="E107" s="477"/>
      <c r="F107" s="478"/>
      <c r="G107" s="452"/>
      <c r="H107" s="452"/>
      <c r="I107" s="453"/>
    </row>
    <row r="108" spans="1:10" ht="60" customHeight="1" thickBot="1" x14ac:dyDescent="0.35">
      <c r="D108" s="454" t="s">
        <v>348</v>
      </c>
      <c r="E108" s="455">
        <f>SUM(E97:E107)</f>
        <v>0</v>
      </c>
      <c r="F108" s="455">
        <f>SUM(F97:F107)</f>
        <v>0</v>
      </c>
      <c r="G108" s="455">
        <f>SUM(G97:G107)</f>
        <v>0</v>
      </c>
      <c r="H108" s="455">
        <f>SUM(H97:H107)</f>
        <v>0</v>
      </c>
      <c r="I108" s="455">
        <f>SUM(I97:I107)</f>
        <v>0</v>
      </c>
    </row>
    <row r="109" spans="1:10" ht="20.25" customHeight="1" thickBot="1" x14ac:dyDescent="0.35">
      <c r="D109" s="484"/>
      <c r="E109" s="485"/>
      <c r="F109" s="485"/>
      <c r="G109" s="485"/>
      <c r="H109" s="485"/>
      <c r="I109" s="485"/>
    </row>
    <row r="110" spans="1:10" ht="60" customHeight="1" thickBot="1" x14ac:dyDescent="0.35">
      <c r="D110" s="474" t="s">
        <v>361</v>
      </c>
      <c r="E110" s="475"/>
      <c r="F110" s="475"/>
      <c r="G110" s="475"/>
      <c r="H110" s="475"/>
      <c r="I110" s="475"/>
    </row>
    <row r="111" spans="1:10" ht="66" customHeight="1" thickBot="1" x14ac:dyDescent="0.35">
      <c r="D111" s="8"/>
      <c r="E111" s="8"/>
      <c r="F111" s="8"/>
      <c r="G111" s="8"/>
      <c r="H111" s="8"/>
      <c r="I111" s="8"/>
      <c r="J111" s="465" t="s">
        <v>363</v>
      </c>
    </row>
    <row r="112" spans="1:10" ht="81" customHeight="1" thickBot="1" x14ac:dyDescent="0.35">
      <c r="D112" s="465" t="s">
        <v>262</v>
      </c>
      <c r="E112" s="455">
        <f>SUM(E108,E96)</f>
        <v>0</v>
      </c>
      <c r="F112" s="455">
        <f>SUM(F108,F96)</f>
        <v>0</v>
      </c>
      <c r="G112" s="455">
        <f>SUM(G108,G96)</f>
        <v>0</v>
      </c>
      <c r="H112" s="455">
        <f>SUM(H108,H96)</f>
        <v>0</v>
      </c>
      <c r="I112" s="455">
        <f>SUM(I108,I96)</f>
        <v>0</v>
      </c>
      <c r="J112" s="533">
        <f>SUM(E112:I112)</f>
        <v>0</v>
      </c>
    </row>
  </sheetData>
  <mergeCells count="6">
    <mergeCell ref="D89:E89"/>
    <mergeCell ref="D3:E3"/>
    <mergeCell ref="D7:G7"/>
    <mergeCell ref="D37:F37"/>
    <mergeCell ref="E39:G40"/>
    <mergeCell ref="D57:E57"/>
  </mergeCells>
  <dataValidations count="1">
    <dataValidation type="list" allowBlank="1" showInputMessage="1" showErrorMessage="1" sqref="G61">
      <formula1>"Oui, Non"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20" orientation="portrait" r:id="rId1"/>
  <headerFooter>
    <oddHeader>&amp;L&amp;"Century Gothic,Normal"&amp;18CNSA - DGCS&amp;C&amp;"Century Gothic,Normal"&amp;18Outil d'analyse d'un dispositif en fonctionnement&amp;R&amp;"Century Gothic,Normal"&amp;18Coûts</oddHeader>
    <oddFooter>&amp;L&amp;"Century Gothic,Normal"&amp;18CNSA - DGCS - Outil d'analyse  d'un dispositif renforcé de soutien à domicile&amp;C&amp;"Century Gothic,Normal"&amp;18&amp;P</oddFooter>
  </headerFooter>
  <rowBreaks count="1" manualBreakCount="1">
    <brk id="5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L61"/>
  <sheetViews>
    <sheetView tabSelected="1" view="pageBreakPreview" topLeftCell="A40" zoomScale="55" zoomScaleNormal="115" zoomScaleSheetLayoutView="55" workbookViewId="0">
      <selection activeCell="F14" sqref="F15"/>
    </sheetView>
  </sheetViews>
  <sheetFormatPr baseColWidth="10" defaultColWidth="11.44140625" defaultRowHeight="13.8" x14ac:dyDescent="0.25"/>
  <cols>
    <col min="1" max="1" width="8.88671875" style="17" customWidth="1"/>
    <col min="2" max="2" width="6.44140625" style="17" customWidth="1"/>
    <col min="3" max="3" width="113.5546875" style="17" customWidth="1"/>
    <col min="4" max="4" width="33.88671875" style="17" customWidth="1"/>
    <col min="5" max="5" width="13.88671875" style="17" customWidth="1"/>
    <col min="6" max="6" width="21" style="17" customWidth="1"/>
    <col min="7" max="7" width="5.6640625" style="17" customWidth="1"/>
    <col min="8" max="8" width="59.6640625" style="17" customWidth="1"/>
    <col min="9" max="9" width="58.6640625" style="17" customWidth="1"/>
    <col min="10" max="10" width="23.88671875" style="17" customWidth="1"/>
    <col min="11" max="11" width="18.6640625" style="17" customWidth="1"/>
    <col min="12" max="12" width="3.88671875" style="17" customWidth="1"/>
    <col min="13" max="16384" width="11.44140625" style="17"/>
  </cols>
  <sheetData>
    <row r="1" spans="1:12" ht="35.25" customHeight="1" x14ac:dyDescent="0.25">
      <c r="A1" s="621" t="s">
        <v>356</v>
      </c>
      <c r="B1" s="621"/>
      <c r="C1" s="621"/>
      <c r="D1" s="621"/>
      <c r="E1" s="621"/>
      <c r="F1" s="469"/>
      <c r="G1" s="470"/>
      <c r="H1" s="471"/>
      <c r="I1" s="471"/>
      <c r="J1" s="471"/>
      <c r="K1" s="471"/>
      <c r="L1" s="471"/>
    </row>
    <row r="2" spans="1:12" s="10" customFormat="1" ht="16.5" x14ac:dyDescent="0.3"/>
    <row r="3" spans="1:12" ht="34.5" x14ac:dyDescent="0.3">
      <c r="A3" s="10"/>
      <c r="B3" s="361" t="s">
        <v>298</v>
      </c>
      <c r="C3" s="361"/>
      <c r="D3" s="361"/>
      <c r="E3" s="361"/>
      <c r="F3" s="361"/>
      <c r="G3" s="10"/>
      <c r="H3" s="10"/>
      <c r="I3" s="10"/>
      <c r="J3" s="10"/>
      <c r="K3" s="10"/>
      <c r="L3" s="10"/>
    </row>
    <row r="4" spans="1:12" s="10" customFormat="1" ht="16.5" x14ac:dyDescent="0.3"/>
    <row r="5" spans="1:12" ht="29.4" x14ac:dyDescent="0.45">
      <c r="A5" s="10"/>
      <c r="B5" s="365" t="s">
        <v>276</v>
      </c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2" ht="20.25" x14ac:dyDescent="0.3">
      <c r="A6" s="10"/>
      <c r="B6" s="366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7.6" x14ac:dyDescent="0.45">
      <c r="A7" s="10"/>
      <c r="B7" s="10"/>
      <c r="C7" s="367" t="s">
        <v>277</v>
      </c>
      <c r="D7" s="372" t="e">
        <f>AVERAGE('2.File active'!$C16:$C71)</f>
        <v>#DIV/0!</v>
      </c>
      <c r="E7" s="368" t="s">
        <v>278</v>
      </c>
      <c r="F7" s="10"/>
      <c r="G7" s="10"/>
      <c r="H7" s="10"/>
      <c r="I7" s="10"/>
      <c r="J7" s="10"/>
      <c r="K7" s="10"/>
      <c r="L7" s="10"/>
    </row>
    <row r="8" spans="1:12" ht="16.5" x14ac:dyDescent="0.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1:12" ht="29.4" x14ac:dyDescent="0.45">
      <c r="A9" s="10"/>
      <c r="B9" s="365" t="s">
        <v>279</v>
      </c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2" ht="16.5" x14ac:dyDescent="0.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pans="1:12" ht="25.2" x14ac:dyDescent="0.4">
      <c r="A11" s="10"/>
      <c r="B11" s="10"/>
      <c r="C11" s="367" t="s">
        <v>280</v>
      </c>
      <c r="D11" s="372" t="e">
        <f>AVERAGE('2.File active'!$E17:$E71)</f>
        <v>#DIV/0!</v>
      </c>
      <c r="E11" s="10"/>
      <c r="F11" s="10"/>
      <c r="G11" s="10"/>
      <c r="H11" s="10"/>
      <c r="I11" s="10"/>
      <c r="J11" s="10"/>
      <c r="K11" s="10"/>
      <c r="L11" s="10"/>
    </row>
    <row r="12" spans="1:12" ht="26.25" x14ac:dyDescent="0.35">
      <c r="A12" s="10"/>
      <c r="B12" s="10"/>
      <c r="C12" s="369"/>
      <c r="D12" s="10"/>
      <c r="E12" s="10"/>
      <c r="F12" s="10"/>
      <c r="G12" s="10"/>
      <c r="H12" s="10"/>
      <c r="I12" s="10"/>
      <c r="J12" s="10"/>
      <c r="K12" s="10"/>
      <c r="L12" s="10"/>
    </row>
    <row r="13" spans="1:12" ht="25.2" x14ac:dyDescent="0.4">
      <c r="A13" s="10"/>
      <c r="B13" s="10"/>
      <c r="C13" s="367" t="s">
        <v>281</v>
      </c>
      <c r="D13" s="10"/>
      <c r="E13" s="10"/>
      <c r="F13" s="10"/>
      <c r="G13" s="10"/>
      <c r="H13" s="10"/>
      <c r="I13" s="10"/>
      <c r="J13" s="10"/>
      <c r="K13" s="10"/>
      <c r="L13" s="10"/>
    </row>
    <row r="14" spans="1:12" s="22" customFormat="1" ht="26.25" x14ac:dyDescent="0.35">
      <c r="A14" s="10"/>
      <c r="B14" s="10"/>
      <c r="C14" s="99"/>
      <c r="D14" s="362" t="s">
        <v>282</v>
      </c>
      <c r="E14" s="364">
        <f>COUNTIF('2.File active'!$E$17:$E$71,1)</f>
        <v>0</v>
      </c>
      <c r="F14" s="10"/>
      <c r="G14" s="99"/>
      <c r="H14" s="99"/>
      <c r="I14" s="99"/>
      <c r="J14" s="99"/>
      <c r="K14" s="99"/>
      <c r="L14" s="99"/>
    </row>
    <row r="15" spans="1:12" ht="26.25" x14ac:dyDescent="0.35">
      <c r="A15" s="10"/>
      <c r="B15" s="10"/>
      <c r="C15" s="10"/>
      <c r="D15" s="362" t="s">
        <v>283</v>
      </c>
      <c r="E15" s="364">
        <f>COUNTIF('2.File active'!$E$17:$E$71,2)</f>
        <v>0</v>
      </c>
      <c r="F15" s="10"/>
      <c r="G15" s="10"/>
      <c r="H15" s="10"/>
      <c r="I15" s="10"/>
      <c r="J15" s="10"/>
      <c r="K15" s="10"/>
      <c r="L15" s="10"/>
    </row>
    <row r="16" spans="1:12" ht="26.25" x14ac:dyDescent="0.35">
      <c r="A16" s="10"/>
      <c r="B16" s="10"/>
      <c r="C16" s="10"/>
      <c r="D16" s="362" t="s">
        <v>284</v>
      </c>
      <c r="E16" s="364">
        <f>COUNTIF('2.File active'!$E$17:$E$71,3)</f>
        <v>0</v>
      </c>
      <c r="F16" s="10"/>
      <c r="G16" s="10"/>
      <c r="H16" s="10"/>
      <c r="I16" s="10"/>
      <c r="J16" s="10"/>
      <c r="K16" s="10"/>
      <c r="L16" s="10"/>
    </row>
    <row r="17" spans="1:12" ht="26.25" x14ac:dyDescent="0.35">
      <c r="A17" s="10"/>
      <c r="B17" s="10"/>
      <c r="C17" s="10"/>
      <c r="D17" s="362" t="s">
        <v>285</v>
      </c>
      <c r="E17" s="364">
        <f>COUNTIF('2.File active'!$E$17:$E$71,4)</f>
        <v>0</v>
      </c>
      <c r="F17" s="10"/>
      <c r="G17" s="10"/>
      <c r="H17" s="10"/>
      <c r="I17" s="10"/>
      <c r="J17" s="10"/>
      <c r="K17" s="10"/>
      <c r="L17" s="10"/>
    </row>
    <row r="18" spans="1:12" ht="26.25" x14ac:dyDescent="0.35">
      <c r="A18" s="10"/>
      <c r="B18" s="10"/>
      <c r="C18" s="10"/>
      <c r="D18" s="362" t="s">
        <v>286</v>
      </c>
      <c r="E18" s="364">
        <f>COUNTIF('2.File active'!$E$17:$E$71,5)</f>
        <v>0</v>
      </c>
      <c r="F18" s="10"/>
      <c r="G18" s="10"/>
      <c r="H18" s="10"/>
      <c r="I18" s="10"/>
      <c r="J18" s="10"/>
      <c r="K18" s="10"/>
      <c r="L18" s="10"/>
    </row>
    <row r="19" spans="1:12" ht="26.25" x14ac:dyDescent="0.35">
      <c r="A19" s="10"/>
      <c r="B19" s="10"/>
      <c r="C19" s="10"/>
      <c r="D19" s="362" t="s">
        <v>287</v>
      </c>
      <c r="E19" s="364">
        <f>COUNTIF('2.File active'!$E$17:$E$71,5)</f>
        <v>0</v>
      </c>
      <c r="F19" s="10"/>
      <c r="G19" s="10"/>
      <c r="H19" s="10"/>
      <c r="I19" s="10"/>
      <c r="J19" s="10"/>
      <c r="K19" s="10"/>
      <c r="L19" s="10"/>
    </row>
    <row r="20" spans="1:12" s="10" customFormat="1" ht="16.5" x14ac:dyDescent="0.3"/>
    <row r="21" spans="1:12" s="10" customFormat="1" ht="16.5" x14ac:dyDescent="0.3"/>
    <row r="22" spans="1:12" ht="29.4" x14ac:dyDescent="0.45">
      <c r="A22" s="10"/>
      <c r="B22" s="365" t="s">
        <v>291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</row>
    <row r="23" spans="1:12" ht="16.5" x14ac:dyDescent="0.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</row>
    <row r="24" spans="1:12" ht="26.25" x14ac:dyDescent="0.35">
      <c r="A24" s="10"/>
      <c r="B24" s="10"/>
      <c r="C24" s="371" t="s">
        <v>292</v>
      </c>
      <c r="D24" s="373" t="e">
        <f>AVERAGE('2.File active'!$H17:$H71)</f>
        <v>#DIV/0!</v>
      </c>
      <c r="E24" s="370"/>
      <c r="F24" s="370"/>
      <c r="G24" s="10"/>
      <c r="H24" s="10"/>
      <c r="I24" s="10"/>
      <c r="J24" s="10"/>
      <c r="K24" s="10"/>
      <c r="L24" s="10"/>
    </row>
    <row r="25" spans="1:12" ht="26.25" x14ac:dyDescent="0.35">
      <c r="A25" s="10"/>
      <c r="B25" s="10"/>
      <c r="C25" s="370"/>
      <c r="D25" s="370"/>
      <c r="E25" s="370"/>
      <c r="F25" s="370"/>
      <c r="G25" s="10"/>
      <c r="H25" s="10"/>
      <c r="I25" s="10"/>
      <c r="J25" s="10"/>
      <c r="K25" s="10"/>
      <c r="L25" s="10"/>
    </row>
    <row r="26" spans="1:12" ht="25.2" x14ac:dyDescent="0.4">
      <c r="A26" s="10"/>
      <c r="B26" s="10"/>
      <c r="C26" s="367" t="s">
        <v>293</v>
      </c>
      <c r="D26" s="370"/>
      <c r="E26" s="370"/>
      <c r="F26" s="370"/>
      <c r="G26" s="10"/>
      <c r="H26" s="10"/>
      <c r="I26" s="10"/>
      <c r="J26" s="10"/>
      <c r="K26" s="10"/>
      <c r="L26" s="10"/>
    </row>
    <row r="27" spans="1:12" ht="28.5" x14ac:dyDescent="0.4">
      <c r="A27" s="10"/>
      <c r="B27" s="10"/>
      <c r="C27" s="374"/>
      <c r="D27" s="362" t="s">
        <v>294</v>
      </c>
      <c r="E27" s="364">
        <f>SUMIF('2.File active'!$H17:$H71,"=1")</f>
        <v>0</v>
      </c>
      <c r="F27" s="10"/>
      <c r="G27" s="10"/>
      <c r="H27" s="10"/>
      <c r="I27" s="10"/>
      <c r="J27" s="10"/>
      <c r="K27" s="10"/>
      <c r="L27" s="10"/>
    </row>
    <row r="28" spans="1:12" ht="27.6" x14ac:dyDescent="0.45">
      <c r="A28" s="10"/>
      <c r="B28" s="10"/>
      <c r="C28" s="374"/>
      <c r="D28" s="362" t="s">
        <v>295</v>
      </c>
      <c r="E28" s="364">
        <f>SUM('2.File active'!$I$17:$I$71)</f>
        <v>0</v>
      </c>
      <c r="F28" s="10"/>
      <c r="G28" s="10"/>
      <c r="H28" s="10"/>
      <c r="I28" s="10"/>
      <c r="J28" s="10"/>
      <c r="K28" s="10"/>
      <c r="L28" s="10"/>
    </row>
    <row r="29" spans="1:12" ht="28.5" x14ac:dyDescent="0.4">
      <c r="A29" s="10"/>
      <c r="B29" s="10"/>
      <c r="C29" s="374"/>
      <c r="D29" s="362" t="s">
        <v>296</v>
      </c>
      <c r="E29" s="364">
        <f>COUNTIF('2.File active'!$H17:$H71,"=7")</f>
        <v>0</v>
      </c>
      <c r="F29" s="10"/>
      <c r="G29" s="10"/>
      <c r="H29" s="10"/>
      <c r="I29" s="10"/>
      <c r="J29" s="10"/>
      <c r="K29" s="10"/>
      <c r="L29" s="10"/>
    </row>
    <row r="30" spans="1:12" ht="28.5" x14ac:dyDescent="0.4">
      <c r="A30" s="10"/>
      <c r="B30" s="10"/>
      <c r="C30" s="374"/>
      <c r="D30" s="362" t="s">
        <v>297</v>
      </c>
      <c r="E30" s="364">
        <f>COUNTIF('2.File active'!$H17:$H71,"&gt;7")</f>
        <v>0</v>
      </c>
      <c r="F30" s="10"/>
      <c r="G30" s="10"/>
      <c r="H30" s="10"/>
      <c r="I30" s="10"/>
      <c r="J30" s="10"/>
      <c r="K30" s="10"/>
      <c r="L30" s="10"/>
    </row>
    <row r="31" spans="1:12" ht="28.5" x14ac:dyDescent="0.4">
      <c r="A31" s="10"/>
      <c r="B31" s="10"/>
      <c r="C31" s="374"/>
      <c r="D31" s="10"/>
      <c r="E31" s="10"/>
      <c r="F31" s="10"/>
      <c r="G31" s="10"/>
      <c r="H31" s="10"/>
      <c r="I31" s="10"/>
      <c r="J31" s="10"/>
      <c r="K31" s="10"/>
      <c r="L31" s="10"/>
    </row>
    <row r="32" spans="1:12" ht="28.5" x14ac:dyDescent="0.4">
      <c r="A32" s="10"/>
      <c r="B32" s="10"/>
      <c r="C32" s="374"/>
      <c r="D32" s="10"/>
      <c r="E32" s="10"/>
      <c r="F32" s="10"/>
      <c r="G32" s="10"/>
      <c r="H32" s="10"/>
      <c r="I32" s="10"/>
      <c r="J32" s="10"/>
      <c r="K32" s="10"/>
      <c r="L32" s="10"/>
    </row>
    <row r="33" spans="1:12" ht="28.5" x14ac:dyDescent="0.4">
      <c r="A33" s="10"/>
      <c r="B33" s="10"/>
      <c r="C33" s="374"/>
      <c r="D33" s="10"/>
      <c r="E33" s="10"/>
      <c r="F33" s="10"/>
      <c r="G33" s="10"/>
      <c r="H33" s="10"/>
      <c r="I33" s="10"/>
      <c r="J33" s="10"/>
      <c r="K33" s="10"/>
      <c r="L33" s="10"/>
    </row>
    <row r="34" spans="1:12" ht="29.4" x14ac:dyDescent="0.45">
      <c r="A34" s="10"/>
      <c r="B34" s="365" t="s">
        <v>288</v>
      </c>
      <c r="C34" s="10"/>
      <c r="D34" s="10"/>
      <c r="E34" s="10"/>
      <c r="F34" s="10"/>
      <c r="G34" s="10"/>
      <c r="H34" s="10"/>
      <c r="I34" s="10"/>
      <c r="J34" s="10"/>
      <c r="K34" s="10"/>
      <c r="L34" s="10"/>
    </row>
    <row r="35" spans="1:12" ht="16.5" x14ac:dyDescent="0.3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</row>
    <row r="36" spans="1:12" ht="25.2" x14ac:dyDescent="0.4">
      <c r="A36" s="10"/>
      <c r="B36" s="10"/>
      <c r="C36" s="371" t="s">
        <v>290</v>
      </c>
      <c r="D36" s="363">
        <f>COUNTIF('2.File active'!G17:G71,"OUI")</f>
        <v>0</v>
      </c>
      <c r="F36" s="10"/>
      <c r="G36" s="10"/>
      <c r="H36" s="10"/>
      <c r="I36" s="10"/>
      <c r="J36" s="10"/>
      <c r="K36" s="10"/>
      <c r="L36" s="10"/>
    </row>
    <row r="37" spans="1:12" ht="26.25" x14ac:dyDescent="0.35">
      <c r="A37" s="10"/>
      <c r="B37" s="10"/>
      <c r="C37" s="369"/>
      <c r="D37" s="10"/>
      <c r="E37" s="10"/>
      <c r="F37" s="10"/>
      <c r="G37" s="10"/>
      <c r="H37" s="10"/>
      <c r="I37" s="10"/>
      <c r="J37" s="10"/>
      <c r="K37" s="10"/>
      <c r="L37" s="10"/>
    </row>
    <row r="38" spans="1:12" ht="42" customHeight="1" x14ac:dyDescent="0.25">
      <c r="A38" s="10"/>
      <c r="B38" s="10"/>
      <c r="C38" s="375" t="s">
        <v>289</v>
      </c>
      <c r="D38" s="363">
        <f>COUNTIF('2.File active'!F17:F71,"OUI")</f>
        <v>0</v>
      </c>
      <c r="E38" s="10"/>
      <c r="F38" s="10"/>
      <c r="G38" s="10"/>
      <c r="H38" s="10"/>
      <c r="I38" s="10"/>
      <c r="J38" s="10"/>
      <c r="K38" s="10"/>
      <c r="L38" s="10"/>
    </row>
    <row r="39" spans="1:12" ht="16.5" x14ac:dyDescent="0.3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</row>
    <row r="40" spans="1:12" ht="16.5" x14ac:dyDescent="0.3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</row>
    <row r="41" spans="1:12" ht="34.5" x14ac:dyDescent="0.3">
      <c r="A41" s="10"/>
      <c r="B41" s="376" t="s">
        <v>381</v>
      </c>
      <c r="C41" s="377"/>
      <c r="D41" s="377"/>
      <c r="E41" s="377"/>
      <c r="F41" s="377"/>
      <c r="G41" s="10"/>
      <c r="H41" s="10"/>
      <c r="I41" s="10"/>
      <c r="J41" s="10"/>
      <c r="K41" s="10"/>
      <c r="L41" s="10"/>
    </row>
    <row r="42" spans="1:12" ht="16.5" x14ac:dyDescent="0.3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</row>
    <row r="43" spans="1:12" ht="29.4" x14ac:dyDescent="0.45">
      <c r="A43" s="10"/>
      <c r="B43" s="378" t="s">
        <v>86</v>
      </c>
      <c r="C43" s="10"/>
      <c r="D43" s="10"/>
      <c r="E43" s="10"/>
      <c r="F43" s="380" t="e">
        <f>SUM('3.Services'!$I$11:$I$180)/COUNTA('3.Services'!$H$11:$H$180)</f>
        <v>#DIV/0!</v>
      </c>
      <c r="G43" s="10"/>
      <c r="H43" s="378" t="s">
        <v>378</v>
      </c>
      <c r="I43" s="10"/>
      <c r="J43" s="10"/>
      <c r="K43" s="480" t="e">
        <f>SUM('3.Services'!$K$11:$K$180)/COUNTA('3.Services'!$J$11:$J$180)</f>
        <v>#DIV/0!</v>
      </c>
      <c r="L43" s="10"/>
    </row>
    <row r="44" spans="1:12" ht="29.25" x14ac:dyDescent="0.35">
      <c r="A44" s="10"/>
      <c r="B44" s="378"/>
      <c r="C44" s="10"/>
      <c r="D44" s="10"/>
      <c r="E44" s="10"/>
      <c r="F44" s="486"/>
      <c r="G44" s="10"/>
      <c r="H44" s="378"/>
      <c r="I44" s="10"/>
      <c r="J44" s="10"/>
      <c r="K44" s="489"/>
      <c r="L44" s="10"/>
    </row>
    <row r="45" spans="1:12" ht="34.5" x14ac:dyDescent="0.35">
      <c r="A45" s="10"/>
      <c r="B45" s="487" t="s">
        <v>382</v>
      </c>
      <c r="C45" s="488"/>
      <c r="D45" s="488"/>
      <c r="E45" s="488"/>
      <c r="F45" s="488"/>
      <c r="G45" s="10"/>
      <c r="H45" s="378"/>
      <c r="I45" s="10"/>
      <c r="J45" s="10"/>
      <c r="K45" s="489"/>
      <c r="L45" s="10"/>
    </row>
    <row r="46" spans="1:12" s="10" customFormat="1" ht="34.200000000000003" x14ac:dyDescent="0.45">
      <c r="B46" s="237"/>
      <c r="H46" s="378"/>
      <c r="K46" s="489"/>
    </row>
    <row r="47" spans="1:12" ht="29.4" x14ac:dyDescent="0.45">
      <c r="A47" s="10"/>
      <c r="B47" s="490" t="s">
        <v>384</v>
      </c>
      <c r="C47" s="10"/>
      <c r="D47" s="10"/>
      <c r="E47" s="10"/>
      <c r="F47" s="380" t="e">
        <f>SUM('4.Organisation'!$G$7:$G$17)/COUNTA('4.Organisation'!$F$7:$F$17)</f>
        <v>#DIV/0!</v>
      </c>
      <c r="G47" s="10"/>
      <c r="H47" s="490" t="s">
        <v>383</v>
      </c>
      <c r="I47" s="10"/>
      <c r="J47" s="10"/>
      <c r="K47" s="380" t="e">
        <f>SUM('4.Organisation'!G23:G32)/COUNTA('4.Organisation'!F23:F32)</f>
        <v>#DIV/0!</v>
      </c>
      <c r="L47"/>
    </row>
    <row r="48" spans="1:12" x14ac:dyDescent="0.25">
      <c r="A48" s="10"/>
      <c r="B48" s="379"/>
      <c r="C48" s="10"/>
      <c r="D48" s="10"/>
      <c r="E48" s="10"/>
      <c r="F48" s="10"/>
      <c r="G48" s="10"/>
      <c r="H48" s="10"/>
      <c r="I48" s="10"/>
      <c r="J48" s="10"/>
      <c r="K48" s="10"/>
      <c r="L48" s="10"/>
    </row>
    <row r="49" spans="1:12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</row>
    <row r="50" spans="1:12" ht="34.200000000000003" x14ac:dyDescent="0.25">
      <c r="A50" s="10"/>
      <c r="B50" s="608" t="s">
        <v>299</v>
      </c>
      <c r="C50" s="608"/>
      <c r="D50" s="382"/>
      <c r="E50" s="10"/>
      <c r="F50" s="10"/>
      <c r="G50" s="10"/>
      <c r="H50" s="10"/>
      <c r="I50" s="10"/>
      <c r="J50" s="10"/>
      <c r="K50" s="10"/>
      <c r="L50" s="10"/>
    </row>
    <row r="51" spans="1:12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</row>
    <row r="52" spans="1:12" ht="30.6" x14ac:dyDescent="0.5">
      <c r="A52" s="10"/>
      <c r="B52" s="383" t="s">
        <v>365</v>
      </c>
      <c r="C52" s="384"/>
      <c r="D52" s="401" t="e">
        <f>'[1]5.Coûts'!G55/'2.File active'!C5</f>
        <v>#DIV/0!</v>
      </c>
      <c r="E52" s="10"/>
      <c r="F52" s="383" t="s">
        <v>367</v>
      </c>
      <c r="G52" s="10"/>
      <c r="I52" s="482" t="str">
        <f>'[1]5.Coûts'!$E$92</f>
        <v>Financeur 1</v>
      </c>
      <c r="J52" s="10"/>
      <c r="K52" s="481" t="e">
        <f>'[1]5.Coûts'!E113/'2.File active'!$C$5</f>
        <v>#DIV/0!</v>
      </c>
      <c r="L52" s="10"/>
    </row>
    <row r="53" spans="1:12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</row>
    <row r="54" spans="1:12" ht="30.6" x14ac:dyDescent="0.5">
      <c r="A54" s="10"/>
      <c r="B54" s="383" t="s">
        <v>366</v>
      </c>
      <c r="C54" s="10"/>
      <c r="D54" s="479" t="e">
        <f>'[1]5.Coûts'!J113/'2.File active'!C5</f>
        <v>#DIV/0!</v>
      </c>
      <c r="E54" s="10"/>
      <c r="F54" s="10"/>
      <c r="G54" s="10"/>
      <c r="H54" s="383"/>
      <c r="I54" s="482" t="str">
        <f>'[1]5.Coûts'!$F$92</f>
        <v>Financeur 2</v>
      </c>
      <c r="J54" s="10"/>
      <c r="K54" s="481" t="e">
        <f>'[1]5.Coûts'!F113/'2.File active'!$C$5</f>
        <v>#DIV/0!</v>
      </c>
      <c r="L54" s="10"/>
    </row>
    <row r="55" spans="1:12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</row>
    <row r="56" spans="1:12" ht="29.25" customHeight="1" x14ac:dyDescent="0.5">
      <c r="A56" s="10"/>
      <c r="B56" s="383" t="s">
        <v>364</v>
      </c>
      <c r="C56" s="10"/>
      <c r="D56" s="401" t="e">
        <f>$D$54/12</f>
        <v>#DIV/0!</v>
      </c>
      <c r="E56" s="10"/>
      <c r="F56" s="10"/>
      <c r="G56" s="10"/>
      <c r="H56" s="10"/>
      <c r="I56" s="482" t="str">
        <f>'[1]5.Coûts'!$G$92</f>
        <v>Financeur 3</v>
      </c>
      <c r="J56" s="10"/>
      <c r="K56" s="481" t="e">
        <f>'[1]5.Coûts'!G113/'2.File active'!$C$5</f>
        <v>#DIV/0!</v>
      </c>
      <c r="L56" s="10"/>
    </row>
    <row r="57" spans="1:12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</row>
    <row r="58" spans="1:12" ht="29.25" customHeight="1" x14ac:dyDescent="0.5">
      <c r="A58" s="10"/>
      <c r="B58" s="10"/>
      <c r="C58" s="10"/>
      <c r="D58" s="10"/>
      <c r="E58" s="10"/>
      <c r="F58" s="10"/>
      <c r="G58" s="10"/>
      <c r="H58" s="10"/>
      <c r="I58" s="482" t="str">
        <f>'[1]5.Coûts'!$H$92</f>
        <v>Financeur 4</v>
      </c>
      <c r="J58" s="10"/>
      <c r="K58" s="481" t="e">
        <f>'[1]5.Coûts'!H113/'2.File active'!$C$5</f>
        <v>#DIV/0!</v>
      </c>
      <c r="L58" s="10"/>
    </row>
    <row r="59" spans="1:12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</row>
    <row r="60" spans="1:12" ht="29.25" customHeight="1" x14ac:dyDescent="0.5">
      <c r="A60" s="10"/>
      <c r="B60" s="10"/>
      <c r="C60" s="10"/>
      <c r="D60" s="10"/>
      <c r="E60" s="10"/>
      <c r="F60" s="10"/>
      <c r="G60" s="10"/>
      <c r="H60" s="10"/>
      <c r="I60" s="482" t="str">
        <f>'[1]5.Coûts'!$I$92</f>
        <v>Financeur 5</v>
      </c>
      <c r="J60" s="10"/>
      <c r="K60" s="481" t="e">
        <f>'[1]5.Coûts'!I113/'2.File active'!$C$5</f>
        <v>#DIV/0!</v>
      </c>
      <c r="L60" s="10"/>
    </row>
    <row r="61" spans="1:12" ht="14.4" x14ac:dyDescent="0.3">
      <c r="A61" s="10"/>
      <c r="B61" s="10"/>
      <c r="C61" s="10"/>
      <c r="D61" s="10"/>
      <c r="E61" s="10"/>
      <c r="F61" s="10"/>
      <c r="G61" s="10"/>
      <c r="H61" s="10"/>
      <c r="I61" s="10"/>
      <c r="J61" s="10"/>
      <c r="K61"/>
      <c r="L61" s="10"/>
    </row>
  </sheetData>
  <mergeCells count="2">
    <mergeCell ref="A1:E1"/>
    <mergeCell ref="B50:C50"/>
  </mergeCells>
  <pageMargins left="0.70866141732283472" right="0.70866141732283472" top="0.74803149606299213" bottom="0.74803149606299213" header="0.31496062992125984" footer="0.31496062992125984"/>
  <pageSetup paperSize="9" scale="31" orientation="landscape" r:id="rId1"/>
  <headerFooter>
    <oddHeader>&amp;L&amp;"Century Gothic,Normal"&amp;18CNSA - DGCS&amp;C&amp;"Century Gothic,Normal"&amp;18Outil d'analyse d'un dispositif en fonctionnement&amp;R&amp;"Century Gothic,Normal"&amp;18Rapport d'activité global</oddHeader>
    <oddFooter>&amp;L&amp;"Century Gothic,Normal"&amp;18CNSA - DGCS - Outil d'analyse  d'un dispositif renforcé de soutien à domicile&amp;C&amp;"Century Gothic,Normal"&amp;18&amp;P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</sheetPr>
  <dimension ref="A1:G49"/>
  <sheetViews>
    <sheetView tabSelected="1" view="pageBreakPreview" zoomScale="25" zoomScaleNormal="115" zoomScaleSheetLayoutView="25" workbookViewId="0">
      <selection activeCell="F14" sqref="F15"/>
    </sheetView>
  </sheetViews>
  <sheetFormatPr baseColWidth="10" defaultColWidth="11.44140625" defaultRowHeight="13.8" x14ac:dyDescent="0.25"/>
  <cols>
    <col min="1" max="1" width="12.6640625" style="17" customWidth="1"/>
    <col min="2" max="2" width="46.109375" style="17" customWidth="1"/>
    <col min="3" max="3" width="241.109375" style="17" customWidth="1"/>
    <col min="4" max="4" width="3.88671875" style="17" customWidth="1"/>
    <col min="5" max="5" width="14" style="17" customWidth="1"/>
    <col min="6" max="16384" width="11.44140625" style="17"/>
  </cols>
  <sheetData>
    <row r="1" spans="1:7" ht="38.25" customHeight="1" x14ac:dyDescent="0.25">
      <c r="A1" s="637" t="s">
        <v>357</v>
      </c>
      <c r="B1" s="637"/>
      <c r="C1" s="637"/>
      <c r="D1" s="637"/>
      <c r="E1" s="637"/>
    </row>
    <row r="2" spans="1:7" ht="15" x14ac:dyDescent="0.25">
      <c r="A2" s="11"/>
      <c r="B2" s="12"/>
      <c r="C2" s="13"/>
      <c r="D2" s="10"/>
      <c r="E2" s="10"/>
    </row>
    <row r="3" spans="1:7" s="275" customFormat="1" ht="69.900000000000006" customHeight="1" x14ac:dyDescent="0.6">
      <c r="A3" s="237"/>
      <c r="B3" s="276" t="s">
        <v>135</v>
      </c>
      <c r="C3" s="276"/>
      <c r="D3" s="211"/>
      <c r="E3" s="211"/>
    </row>
    <row r="4" spans="1:7" s="275" customFormat="1" ht="26.25" customHeight="1" x14ac:dyDescent="0.6">
      <c r="A4" s="237"/>
      <c r="B4" s="211"/>
      <c r="C4" s="211"/>
      <c r="D4" s="211"/>
      <c r="E4" s="211"/>
    </row>
    <row r="5" spans="1:7" s="275" customFormat="1" ht="52.5" customHeight="1" x14ac:dyDescent="0.6">
      <c r="A5" s="237"/>
      <c r="B5" s="638" t="s">
        <v>257</v>
      </c>
      <c r="C5" s="638"/>
      <c r="D5" s="211"/>
      <c r="E5" s="211"/>
    </row>
    <row r="6" spans="1:7" ht="14.4" thickBot="1" x14ac:dyDescent="0.3">
      <c r="A6" s="10"/>
      <c r="B6" s="10"/>
      <c r="C6" s="10"/>
      <c r="D6" s="10"/>
      <c r="E6" s="10"/>
    </row>
    <row r="7" spans="1:7" ht="60" customHeight="1" thickBot="1" x14ac:dyDescent="1.35">
      <c r="A7" s="44"/>
      <c r="B7" s="634" t="s">
        <v>95</v>
      </c>
      <c r="C7" s="306" t="s">
        <v>130</v>
      </c>
      <c r="D7" s="10"/>
      <c r="E7" s="43"/>
      <c r="F7" s="322"/>
      <c r="G7" s="313"/>
    </row>
    <row r="8" spans="1:7" ht="60" customHeight="1" thickBot="1" x14ac:dyDescent="0.4">
      <c r="A8" s="44"/>
      <c r="B8" s="636"/>
      <c r="C8" s="305" t="s">
        <v>195</v>
      </c>
      <c r="D8" s="10"/>
      <c r="E8" s="43"/>
      <c r="G8" s="142"/>
    </row>
    <row r="9" spans="1:7" ht="20.100000000000001" customHeight="1" thickBot="1" x14ac:dyDescent="0.3">
      <c r="A9" s="45"/>
      <c r="B9" s="277"/>
      <c r="C9" s="274"/>
      <c r="D9" s="10"/>
      <c r="E9" s="10"/>
    </row>
    <row r="10" spans="1:7" ht="60" customHeight="1" thickBot="1" x14ac:dyDescent="0.3">
      <c r="A10" s="45"/>
      <c r="B10" s="634" t="s">
        <v>99</v>
      </c>
      <c r="C10" s="307" t="s">
        <v>379</v>
      </c>
      <c r="D10" s="10"/>
      <c r="E10" s="43"/>
    </row>
    <row r="11" spans="1:7" ht="60" customHeight="1" thickBot="1" x14ac:dyDescent="0.3">
      <c r="A11" s="45"/>
      <c r="B11" s="636"/>
      <c r="C11" s="305" t="s">
        <v>200</v>
      </c>
      <c r="D11" s="10"/>
      <c r="E11" s="43"/>
    </row>
    <row r="12" spans="1:7" ht="20.100000000000001" customHeight="1" thickBot="1" x14ac:dyDescent="0.3">
      <c r="A12" s="45"/>
      <c r="B12" s="278"/>
      <c r="C12" s="274"/>
      <c r="D12" s="10"/>
    </row>
    <row r="13" spans="1:7" ht="60" customHeight="1" thickBot="1" x14ac:dyDescent="0.3">
      <c r="A13" s="45"/>
      <c r="B13" s="634" t="s">
        <v>133</v>
      </c>
      <c r="C13" s="307" t="s">
        <v>380</v>
      </c>
      <c r="D13" s="10"/>
      <c r="E13" s="43"/>
    </row>
    <row r="14" spans="1:7" ht="60" customHeight="1" thickBot="1" x14ac:dyDescent="0.3">
      <c r="A14" s="45"/>
      <c r="B14" s="635"/>
      <c r="C14" s="305" t="s">
        <v>201</v>
      </c>
      <c r="D14" s="10"/>
      <c r="E14" s="43"/>
    </row>
    <row r="15" spans="1:7" ht="60" customHeight="1" thickBot="1" x14ac:dyDescent="0.3">
      <c r="A15" s="45"/>
      <c r="B15" s="635"/>
      <c r="C15" s="307" t="s">
        <v>131</v>
      </c>
      <c r="D15" s="10"/>
      <c r="E15" s="43"/>
    </row>
    <row r="16" spans="1:7" ht="60" customHeight="1" thickBot="1" x14ac:dyDescent="0.3">
      <c r="A16" s="45"/>
      <c r="B16" s="635"/>
      <c r="C16" s="305" t="s">
        <v>201</v>
      </c>
      <c r="D16" s="10"/>
      <c r="E16" s="43"/>
    </row>
    <row r="17" spans="1:7" ht="60" customHeight="1" thickBot="1" x14ac:dyDescent="0.3">
      <c r="A17" s="10"/>
      <c r="B17" s="635"/>
      <c r="C17" s="307" t="s">
        <v>132</v>
      </c>
      <c r="D17" s="10"/>
      <c r="E17" s="43"/>
    </row>
    <row r="18" spans="1:7" ht="60" customHeight="1" thickBot="1" x14ac:dyDescent="0.3">
      <c r="A18" s="10"/>
      <c r="B18" s="636"/>
      <c r="C18" s="305" t="s">
        <v>201</v>
      </c>
      <c r="D18" s="10"/>
      <c r="E18" s="43"/>
    </row>
    <row r="19" spans="1:7" ht="20.100000000000001" customHeight="1" thickBot="1" x14ac:dyDescent="0.45">
      <c r="A19" s="10"/>
      <c r="B19" s="279"/>
      <c r="C19" s="274"/>
      <c r="D19" s="10"/>
    </row>
    <row r="20" spans="1:7" ht="60" customHeight="1" thickBot="1" x14ac:dyDescent="0.3">
      <c r="A20" s="10"/>
      <c r="B20" s="634" t="s">
        <v>100</v>
      </c>
      <c r="C20" s="308" t="s">
        <v>173</v>
      </c>
      <c r="D20" s="10"/>
      <c r="E20" s="43"/>
    </row>
    <row r="21" spans="1:7" ht="60" customHeight="1" thickBot="1" x14ac:dyDescent="0.3">
      <c r="A21" s="10"/>
      <c r="B21" s="635"/>
      <c r="C21" s="305" t="s">
        <v>195</v>
      </c>
      <c r="D21" s="10"/>
      <c r="E21" s="43"/>
    </row>
    <row r="22" spans="1:7" ht="60" customHeight="1" thickBot="1" x14ac:dyDescent="0.3">
      <c r="A22" s="10"/>
      <c r="B22" s="636"/>
      <c r="C22" s="308" t="s">
        <v>196</v>
      </c>
      <c r="D22" s="10"/>
      <c r="E22" s="43"/>
    </row>
    <row r="23" spans="1:7" ht="20.100000000000001" customHeight="1" thickBot="1" x14ac:dyDescent="0.45">
      <c r="A23" s="10"/>
      <c r="B23" s="279"/>
      <c r="C23" s="274"/>
      <c r="D23" s="10"/>
    </row>
    <row r="24" spans="1:7" ht="60" customHeight="1" thickBot="1" x14ac:dyDescent="0.3">
      <c r="A24" s="10"/>
      <c r="B24" s="634" t="s">
        <v>102</v>
      </c>
      <c r="C24" s="308" t="s">
        <v>171</v>
      </c>
      <c r="D24" s="10"/>
      <c r="E24" s="43"/>
    </row>
    <row r="25" spans="1:7" ht="60" customHeight="1" thickBot="1" x14ac:dyDescent="0.3">
      <c r="A25" s="10"/>
      <c r="B25" s="636"/>
      <c r="C25" s="305" t="s">
        <v>202</v>
      </c>
      <c r="D25" s="10"/>
      <c r="E25" s="43"/>
    </row>
    <row r="26" spans="1:7" ht="20.100000000000001" customHeight="1" thickBot="1" x14ac:dyDescent="0.45">
      <c r="A26" s="10"/>
      <c r="B26" s="279"/>
      <c r="C26" s="274"/>
      <c r="D26" s="10"/>
    </row>
    <row r="27" spans="1:7" ht="60" customHeight="1" thickBot="1" x14ac:dyDescent="0.3">
      <c r="A27" s="10"/>
      <c r="B27" s="536" t="s">
        <v>103</v>
      </c>
      <c r="C27" s="308" t="s">
        <v>172</v>
      </c>
      <c r="D27" s="10"/>
      <c r="E27" s="43"/>
    </row>
    <row r="28" spans="1:7" ht="20.100000000000001" customHeight="1" thickBot="1" x14ac:dyDescent="0.45">
      <c r="A28" s="10"/>
      <c r="B28" s="279"/>
      <c r="C28" s="274"/>
      <c r="D28" s="10"/>
    </row>
    <row r="29" spans="1:7" ht="60" customHeight="1" thickBot="1" x14ac:dyDescent="0.45">
      <c r="A29" s="10"/>
      <c r="B29" s="634" t="s">
        <v>104</v>
      </c>
      <c r="C29" s="308" t="s">
        <v>241</v>
      </c>
      <c r="D29" s="10"/>
      <c r="E29" s="43"/>
      <c r="G29" s="145"/>
    </row>
    <row r="30" spans="1:7" ht="60" customHeight="1" thickBot="1" x14ac:dyDescent="0.3">
      <c r="A30" s="10"/>
      <c r="B30" s="635"/>
      <c r="C30" s="305" t="s">
        <v>199</v>
      </c>
      <c r="D30" s="10"/>
      <c r="E30" s="43"/>
    </row>
    <row r="31" spans="1:7" ht="60" customHeight="1" thickBot="1" x14ac:dyDescent="0.3">
      <c r="A31" s="10"/>
      <c r="B31" s="635"/>
      <c r="C31" s="308" t="s">
        <v>194</v>
      </c>
      <c r="D31" s="10"/>
      <c r="E31" s="43"/>
    </row>
    <row r="32" spans="1:7" ht="60" customHeight="1" thickBot="1" x14ac:dyDescent="0.3">
      <c r="A32" s="10"/>
      <c r="B32" s="635"/>
      <c r="C32" s="305" t="s">
        <v>198</v>
      </c>
      <c r="D32" s="10"/>
      <c r="E32" s="43"/>
    </row>
    <row r="33" spans="1:5" ht="60" customHeight="1" thickBot="1" x14ac:dyDescent="0.3">
      <c r="A33" s="10"/>
      <c r="B33" s="635"/>
      <c r="C33" s="308" t="s">
        <v>134</v>
      </c>
      <c r="D33" s="10"/>
      <c r="E33" s="43"/>
    </row>
    <row r="34" spans="1:5" ht="60" customHeight="1" thickBot="1" x14ac:dyDescent="0.3">
      <c r="A34" s="10"/>
      <c r="B34" s="636"/>
      <c r="C34" s="305" t="s">
        <v>197</v>
      </c>
      <c r="D34" s="10"/>
      <c r="E34" s="43"/>
    </row>
    <row r="35" spans="1:5" ht="20.100000000000001" customHeight="1" x14ac:dyDescent="0.25">
      <c r="A35" s="10"/>
      <c r="B35" s="340"/>
      <c r="C35" s="339"/>
      <c r="D35" s="10"/>
      <c r="E35" s="341"/>
    </row>
    <row r="36" spans="1:5" ht="69.900000000000006" customHeight="1" x14ac:dyDescent="0.25">
      <c r="A36" s="10"/>
      <c r="B36" s="276" t="s">
        <v>256</v>
      </c>
      <c r="C36" s="276"/>
      <c r="D36" s="10"/>
      <c r="E36" s="341"/>
    </row>
    <row r="37" spans="1:5" ht="31.5" customHeight="1" thickBot="1" x14ac:dyDescent="0.3">
      <c r="A37" s="10"/>
      <c r="B37" s="340"/>
      <c r="C37" s="339"/>
      <c r="D37" s="10"/>
      <c r="E37" s="341"/>
    </row>
    <row r="38" spans="1:5" ht="60" customHeight="1" thickBot="1" x14ac:dyDescent="0.3">
      <c r="A38" s="10"/>
      <c r="B38" s="628"/>
      <c r="C38" s="629"/>
      <c r="D38" s="10"/>
      <c r="E38" s="43"/>
    </row>
    <row r="39" spans="1:5" ht="60" customHeight="1" thickBot="1" x14ac:dyDescent="0.3">
      <c r="A39" s="10"/>
      <c r="B39" s="630"/>
      <c r="C39" s="631"/>
      <c r="D39" s="10"/>
      <c r="E39" s="43"/>
    </row>
    <row r="40" spans="1:5" ht="60" customHeight="1" thickBot="1" x14ac:dyDescent="0.3">
      <c r="A40" s="10"/>
      <c r="B40" s="630"/>
      <c r="C40" s="631"/>
      <c r="D40" s="10"/>
      <c r="E40" s="43"/>
    </row>
    <row r="41" spans="1:5" ht="60" customHeight="1" thickBot="1" x14ac:dyDescent="0.3">
      <c r="A41" s="10"/>
      <c r="B41" s="630"/>
      <c r="C41" s="631"/>
      <c r="D41" s="10"/>
      <c r="E41" s="43"/>
    </row>
    <row r="42" spans="1:5" ht="60" customHeight="1" thickBot="1" x14ac:dyDescent="0.3">
      <c r="A42" s="10"/>
      <c r="B42" s="630"/>
      <c r="C42" s="631"/>
      <c r="D42" s="10"/>
      <c r="E42" s="43"/>
    </row>
    <row r="43" spans="1:5" ht="60" customHeight="1" thickBot="1" x14ac:dyDescent="0.3">
      <c r="A43" s="10"/>
      <c r="B43" s="632"/>
      <c r="C43" s="633"/>
      <c r="D43" s="10"/>
      <c r="E43" s="43"/>
    </row>
    <row r="44" spans="1:5" x14ac:dyDescent="0.25">
      <c r="A44" s="10"/>
      <c r="B44" s="46"/>
      <c r="C44" s="7"/>
      <c r="D44" s="10"/>
      <c r="E44" s="10"/>
    </row>
    <row r="45" spans="1:5" ht="69.900000000000006" customHeight="1" x14ac:dyDescent="0.25">
      <c r="A45" s="10"/>
      <c r="B45" s="276" t="s">
        <v>255</v>
      </c>
      <c r="C45" s="276"/>
      <c r="D45" s="10"/>
      <c r="E45" s="10"/>
    </row>
    <row r="46" spans="1:5" ht="14.4" thickBot="1" x14ac:dyDescent="0.3">
      <c r="A46" s="10"/>
      <c r="B46" s="10"/>
      <c r="C46" s="10"/>
      <c r="D46" s="10"/>
      <c r="E46" s="10"/>
    </row>
    <row r="47" spans="1:5" ht="270" customHeight="1" x14ac:dyDescent="0.25">
      <c r="A47" s="10"/>
      <c r="B47" s="622"/>
      <c r="C47" s="623"/>
      <c r="D47" s="623"/>
      <c r="E47" s="624"/>
    </row>
    <row r="48" spans="1:5" ht="270" customHeight="1" thickBot="1" x14ac:dyDescent="0.3">
      <c r="A48" s="10"/>
      <c r="B48" s="625"/>
      <c r="C48" s="626"/>
      <c r="D48" s="626"/>
      <c r="E48" s="627"/>
    </row>
    <row r="49" spans="1:5" x14ac:dyDescent="0.25">
      <c r="A49" s="10"/>
      <c r="B49" s="10"/>
      <c r="C49" s="10"/>
      <c r="D49" s="10"/>
      <c r="E49" s="10"/>
    </row>
  </sheetData>
  <mergeCells count="15">
    <mergeCell ref="B13:B18"/>
    <mergeCell ref="B20:B22"/>
    <mergeCell ref="B24:B25"/>
    <mergeCell ref="B29:B34"/>
    <mergeCell ref="A1:E1"/>
    <mergeCell ref="B7:B8"/>
    <mergeCell ref="B10:B11"/>
    <mergeCell ref="B5:C5"/>
    <mergeCell ref="B47:E48"/>
    <mergeCell ref="B38:C38"/>
    <mergeCell ref="B39:C39"/>
    <mergeCell ref="B40:C40"/>
    <mergeCell ref="B41:C41"/>
    <mergeCell ref="B42:C42"/>
    <mergeCell ref="B43:C4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29" orientation="portrait" r:id="rId1"/>
  <headerFooter>
    <oddHeader xml:space="preserve">&amp;L&amp;"Century Gothic,Normal"&amp;18CNSA - DGCS&amp;C&amp;"Century Gothic,Normal"&amp;18Outil d'analyse d'un dispositif en fonctionnement&amp;R&amp;"Century Gothic,Normal"&amp;18Usages </oddHeader>
    <oddFooter>&amp;L&amp;"Century Gothic,Normal"&amp;18CNSA - DGCS - Outil d'analyse  d'un dispositif renforcé de soutien à domicile&amp;C&amp;"Century Gothic,Normal"&amp;18&amp;P</oddFooter>
  </headerFooter>
  <rowBreaks count="1" manualBreakCount="1">
    <brk id="44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13</vt:i4>
      </vt:variant>
    </vt:vector>
  </HeadingPairs>
  <TitlesOfParts>
    <vt:vector size="25" baseType="lpstr">
      <vt:lpstr>Page de garde</vt:lpstr>
      <vt:lpstr>1.Carte d'identité</vt:lpstr>
      <vt:lpstr>2.File active</vt:lpstr>
      <vt:lpstr>3.Services</vt:lpstr>
      <vt:lpstr>4.Organisation</vt:lpstr>
      <vt:lpstr>5.Satisfaction</vt:lpstr>
      <vt:lpstr>6.Coûts</vt:lpstr>
      <vt:lpstr>7.Rapport d'activité global</vt:lpstr>
      <vt:lpstr>8.Rapport des services</vt:lpstr>
      <vt:lpstr>onglet résultats intermédiaires</vt:lpstr>
      <vt:lpstr>9.Appréciations</vt:lpstr>
      <vt:lpstr>Liste</vt:lpstr>
      <vt:lpstr>'onglet résultats intermédiaires'!_Toc529954454</vt:lpstr>
      <vt:lpstr>'3.Services'!Impression_des_titres</vt:lpstr>
      <vt:lpstr>'1.Carte d''identité'!Zone_d_impression</vt:lpstr>
      <vt:lpstr>'2.File active'!Zone_d_impression</vt:lpstr>
      <vt:lpstr>'3.Services'!Zone_d_impression</vt:lpstr>
      <vt:lpstr>'4.Organisation'!Zone_d_impression</vt:lpstr>
      <vt:lpstr>'5.Satisfaction'!Zone_d_impression</vt:lpstr>
      <vt:lpstr>'6.Coûts'!Zone_d_impression</vt:lpstr>
      <vt:lpstr>'7.Rapport d''activité global'!Zone_d_impression</vt:lpstr>
      <vt:lpstr>'8.Rapport des services'!Zone_d_impression</vt:lpstr>
      <vt:lpstr>'9.Appréciations'!Zone_d_impression</vt:lpstr>
      <vt:lpstr>'onglet résultats intermédiaires'!Zone_d_impression</vt:lpstr>
      <vt:lpstr>'Page de garde'!Zone_d_impression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Amélie Le Janne</dc:creator>
  <cp:lastModifiedBy>CNSA</cp:lastModifiedBy>
  <cp:lastPrinted>2019-05-14T08:45:19Z</cp:lastPrinted>
  <dcterms:created xsi:type="dcterms:W3CDTF">2018-10-31T09:17:53Z</dcterms:created>
  <dcterms:modified xsi:type="dcterms:W3CDTF">2019-05-14T08:45:25Z</dcterms:modified>
</cp:coreProperties>
</file>